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75"/>
  </bookViews>
  <sheets>
    <sheet name="Итоговые протоколы" sheetId="1" r:id="rId1"/>
    <sheet name="Штрафы, сходы" sheetId="3" r:id="rId2"/>
    <sheet name="Альт" sheetId="2" r:id="rId3"/>
  </sheets>
  <definedNames>
    <definedName name="_xlnm._FilterDatabase" localSheetId="0" hidden="1">'Итоговые протоколы'!$U$248:$V$264</definedName>
    <definedName name="_xlnm.Print_Area" localSheetId="0">'Итоговые протоколы'!$A$1:$S$642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18" i="1" l="1"/>
  <c r="M718" i="1"/>
  <c r="K718" i="1"/>
  <c r="I718" i="1"/>
  <c r="G718" i="1"/>
  <c r="O717" i="1"/>
  <c r="M717" i="1"/>
  <c r="K717" i="1"/>
  <c r="I717" i="1"/>
  <c r="G717" i="1"/>
  <c r="O716" i="1"/>
  <c r="M716" i="1"/>
  <c r="K716" i="1"/>
  <c r="I716" i="1"/>
  <c r="G716" i="1"/>
  <c r="O681" i="1"/>
  <c r="M681" i="1"/>
  <c r="K681" i="1"/>
  <c r="I681" i="1"/>
  <c r="G681" i="1"/>
  <c r="O680" i="1"/>
  <c r="M680" i="1"/>
  <c r="K680" i="1"/>
  <c r="I680" i="1"/>
  <c r="G680" i="1"/>
  <c r="O679" i="1"/>
  <c r="M679" i="1"/>
  <c r="K679" i="1"/>
  <c r="I679" i="1"/>
  <c r="G679" i="1"/>
  <c r="O678" i="1"/>
  <c r="M678" i="1"/>
  <c r="K678" i="1"/>
  <c r="I678" i="1"/>
  <c r="G678" i="1"/>
  <c r="O677" i="1"/>
  <c r="M677" i="1"/>
  <c r="K677" i="1"/>
  <c r="I677" i="1"/>
  <c r="G677" i="1"/>
  <c r="O676" i="1"/>
  <c r="M676" i="1"/>
  <c r="K676" i="1"/>
  <c r="I676" i="1"/>
  <c r="G676" i="1"/>
  <c r="O675" i="1"/>
  <c r="M675" i="1"/>
  <c r="K675" i="1"/>
  <c r="I675" i="1"/>
  <c r="G675" i="1"/>
  <c r="O674" i="1"/>
  <c r="M674" i="1"/>
  <c r="K674" i="1"/>
  <c r="I674" i="1"/>
  <c r="G674" i="1"/>
  <c r="O673" i="1"/>
  <c r="M673" i="1"/>
  <c r="K673" i="1"/>
  <c r="I673" i="1"/>
  <c r="G673" i="1"/>
  <c r="O672" i="1"/>
  <c r="M672" i="1"/>
  <c r="K672" i="1"/>
  <c r="I672" i="1"/>
  <c r="G672" i="1"/>
  <c r="O671" i="1"/>
  <c r="M671" i="1"/>
  <c r="K671" i="1"/>
  <c r="I671" i="1"/>
  <c r="G671" i="1"/>
  <c r="O670" i="1"/>
  <c r="M670" i="1"/>
  <c r="K670" i="1"/>
  <c r="I670" i="1"/>
  <c r="G670" i="1"/>
  <c r="O669" i="1"/>
  <c r="M669" i="1"/>
  <c r="K669" i="1"/>
  <c r="I669" i="1"/>
  <c r="G669" i="1"/>
  <c r="Q716" i="1" l="1"/>
  <c r="Q717" i="1"/>
  <c r="Q718" i="1"/>
  <c r="Q670" i="1"/>
  <c r="Q675" i="1"/>
  <c r="Q672" i="1"/>
  <c r="Q677" i="1"/>
  <c r="Q681" i="1"/>
  <c r="Q673" i="1"/>
  <c r="Q679" i="1"/>
  <c r="Q669" i="1"/>
  <c r="Q671" i="1"/>
  <c r="Q674" i="1"/>
  <c r="Q676" i="1"/>
  <c r="Q678" i="1"/>
  <c r="Q680" i="1"/>
  <c r="G625" i="1" l="1"/>
  <c r="I625" i="1"/>
  <c r="K625" i="1"/>
  <c r="M625" i="1"/>
  <c r="O625" i="1"/>
  <c r="G634" i="1"/>
  <c r="I634" i="1"/>
  <c r="K634" i="1"/>
  <c r="M634" i="1"/>
  <c r="O634" i="1"/>
  <c r="G626" i="1"/>
  <c r="I626" i="1"/>
  <c r="K626" i="1"/>
  <c r="M626" i="1"/>
  <c r="O626" i="1"/>
  <c r="G627" i="1"/>
  <c r="I627" i="1"/>
  <c r="K627" i="1"/>
  <c r="M627" i="1"/>
  <c r="O627" i="1"/>
  <c r="G628" i="1"/>
  <c r="I628" i="1"/>
  <c r="K628" i="1"/>
  <c r="M628" i="1"/>
  <c r="O628" i="1"/>
  <c r="G629" i="1"/>
  <c r="I629" i="1"/>
  <c r="K629" i="1"/>
  <c r="M629" i="1"/>
  <c r="O629" i="1"/>
  <c r="G630" i="1"/>
  <c r="I630" i="1"/>
  <c r="K630" i="1"/>
  <c r="M630" i="1"/>
  <c r="O630" i="1"/>
  <c r="G631" i="1"/>
  <c r="I631" i="1"/>
  <c r="K631" i="1"/>
  <c r="M631" i="1"/>
  <c r="O631" i="1"/>
  <c r="G633" i="1"/>
  <c r="I633" i="1"/>
  <c r="K633" i="1"/>
  <c r="M633" i="1"/>
  <c r="O633" i="1"/>
  <c r="G553" i="1"/>
  <c r="I553" i="1"/>
  <c r="G522" i="1"/>
  <c r="I522" i="1"/>
  <c r="K522" i="1"/>
  <c r="M522" i="1"/>
  <c r="O522" i="1"/>
  <c r="G523" i="1"/>
  <c r="I523" i="1"/>
  <c r="K523" i="1"/>
  <c r="M523" i="1"/>
  <c r="O523" i="1"/>
  <c r="G524" i="1"/>
  <c r="I524" i="1"/>
  <c r="K524" i="1"/>
  <c r="M524" i="1"/>
  <c r="O524" i="1"/>
  <c r="G525" i="1"/>
  <c r="I525" i="1"/>
  <c r="K525" i="1"/>
  <c r="M525" i="1"/>
  <c r="O525" i="1"/>
  <c r="G526" i="1"/>
  <c r="I526" i="1"/>
  <c r="K526" i="1"/>
  <c r="M526" i="1"/>
  <c r="O526" i="1"/>
  <c r="G527" i="1"/>
  <c r="I527" i="1"/>
  <c r="K527" i="1"/>
  <c r="M527" i="1"/>
  <c r="O527" i="1"/>
  <c r="G528" i="1"/>
  <c r="I528" i="1"/>
  <c r="K528" i="1"/>
  <c r="M528" i="1"/>
  <c r="O528" i="1"/>
  <c r="G529" i="1"/>
  <c r="I529" i="1"/>
  <c r="K529" i="1"/>
  <c r="M529" i="1"/>
  <c r="O529" i="1"/>
  <c r="G530" i="1"/>
  <c r="I530" i="1"/>
  <c r="K530" i="1"/>
  <c r="M530" i="1"/>
  <c r="O530" i="1"/>
  <c r="G531" i="1"/>
  <c r="I531" i="1"/>
  <c r="K531" i="1"/>
  <c r="M531" i="1"/>
  <c r="O531" i="1"/>
  <c r="G532" i="1"/>
  <c r="I532" i="1"/>
  <c r="K532" i="1"/>
  <c r="M532" i="1"/>
  <c r="O532" i="1"/>
  <c r="G533" i="1"/>
  <c r="I533" i="1"/>
  <c r="K533" i="1"/>
  <c r="M533" i="1"/>
  <c r="O533" i="1"/>
  <c r="G534" i="1"/>
  <c r="I534" i="1"/>
  <c r="K534" i="1"/>
  <c r="M534" i="1"/>
  <c r="O534" i="1"/>
  <c r="G535" i="1"/>
  <c r="I535" i="1"/>
  <c r="K535" i="1"/>
  <c r="M535" i="1"/>
  <c r="O535" i="1"/>
  <c r="G536" i="1"/>
  <c r="I536" i="1"/>
  <c r="K536" i="1"/>
  <c r="M536" i="1"/>
  <c r="O536" i="1"/>
  <c r="G537" i="1"/>
  <c r="I537" i="1"/>
  <c r="K537" i="1"/>
  <c r="M537" i="1"/>
  <c r="O537" i="1"/>
  <c r="G538" i="1"/>
  <c r="I538" i="1"/>
  <c r="K538" i="1"/>
  <c r="M538" i="1"/>
  <c r="O538" i="1"/>
  <c r="G539" i="1"/>
  <c r="I539" i="1"/>
  <c r="K539" i="1"/>
  <c r="M539" i="1"/>
  <c r="O539" i="1"/>
  <c r="G540" i="1"/>
  <c r="I540" i="1"/>
  <c r="K540" i="1"/>
  <c r="M540" i="1"/>
  <c r="O540" i="1"/>
  <c r="G541" i="1"/>
  <c r="I541" i="1"/>
  <c r="K541" i="1"/>
  <c r="M541" i="1"/>
  <c r="O541" i="1"/>
  <c r="G542" i="1"/>
  <c r="I542" i="1"/>
  <c r="K542" i="1"/>
  <c r="M542" i="1"/>
  <c r="O542" i="1"/>
  <c r="G543" i="1"/>
  <c r="I543" i="1"/>
  <c r="K543" i="1"/>
  <c r="M543" i="1"/>
  <c r="O543" i="1"/>
  <c r="G544" i="1"/>
  <c r="I544" i="1"/>
  <c r="K544" i="1"/>
  <c r="M544" i="1"/>
  <c r="O544" i="1"/>
  <c r="G545" i="1"/>
  <c r="I545" i="1"/>
  <c r="K545" i="1"/>
  <c r="M545" i="1"/>
  <c r="O545" i="1"/>
  <c r="G546" i="1"/>
  <c r="I546" i="1"/>
  <c r="K546" i="1"/>
  <c r="M546" i="1"/>
  <c r="O546" i="1"/>
  <c r="G547" i="1"/>
  <c r="I547" i="1"/>
  <c r="K547" i="1"/>
  <c r="M547" i="1"/>
  <c r="O547" i="1"/>
  <c r="G548" i="1"/>
  <c r="I548" i="1"/>
  <c r="K548" i="1"/>
  <c r="M548" i="1"/>
  <c r="O548" i="1"/>
  <c r="G549" i="1"/>
  <c r="I549" i="1"/>
  <c r="K549" i="1"/>
  <c r="M549" i="1"/>
  <c r="O549" i="1"/>
  <c r="G550" i="1"/>
  <c r="I550" i="1"/>
  <c r="K550" i="1"/>
  <c r="M550" i="1"/>
  <c r="O550" i="1"/>
  <c r="G551" i="1"/>
  <c r="I551" i="1"/>
  <c r="K551" i="1"/>
  <c r="M551" i="1"/>
  <c r="O551" i="1"/>
  <c r="G552" i="1"/>
  <c r="I552" i="1"/>
  <c r="K552" i="1"/>
  <c r="M552" i="1"/>
  <c r="O552" i="1"/>
  <c r="O632" i="1"/>
  <c r="M632" i="1"/>
  <c r="K632" i="1"/>
  <c r="I632" i="1"/>
  <c r="G632" i="1"/>
  <c r="O593" i="1"/>
  <c r="M593" i="1"/>
  <c r="K593" i="1"/>
  <c r="I593" i="1"/>
  <c r="G593" i="1"/>
  <c r="O592" i="1"/>
  <c r="M592" i="1"/>
  <c r="K592" i="1"/>
  <c r="I592" i="1"/>
  <c r="G592" i="1"/>
  <c r="O521" i="1"/>
  <c r="M521" i="1"/>
  <c r="K521" i="1"/>
  <c r="I521" i="1"/>
  <c r="G521" i="1"/>
  <c r="O484" i="1"/>
  <c r="M484" i="1"/>
  <c r="K484" i="1"/>
  <c r="I484" i="1"/>
  <c r="G484" i="1"/>
  <c r="O483" i="1"/>
  <c r="M483" i="1"/>
  <c r="K483" i="1"/>
  <c r="I483" i="1"/>
  <c r="G483" i="1"/>
  <c r="O482" i="1"/>
  <c r="M482" i="1"/>
  <c r="K482" i="1"/>
  <c r="I482" i="1"/>
  <c r="G482" i="1"/>
  <c r="O485" i="1"/>
  <c r="M485" i="1"/>
  <c r="K485" i="1"/>
  <c r="I485" i="1"/>
  <c r="G485" i="1"/>
  <c r="O487" i="1"/>
  <c r="M487" i="1"/>
  <c r="K487" i="1"/>
  <c r="I487" i="1"/>
  <c r="G487" i="1"/>
  <c r="O486" i="1"/>
  <c r="M486" i="1"/>
  <c r="K486" i="1"/>
  <c r="I486" i="1"/>
  <c r="G486" i="1"/>
  <c r="O415" i="1"/>
  <c r="M415" i="1"/>
  <c r="K415" i="1"/>
  <c r="I415" i="1"/>
  <c r="G415" i="1"/>
  <c r="O395" i="1"/>
  <c r="M395" i="1"/>
  <c r="K395" i="1"/>
  <c r="I395" i="1"/>
  <c r="G395" i="1"/>
  <c r="O383" i="1"/>
  <c r="M383" i="1"/>
  <c r="K383" i="1"/>
  <c r="I383" i="1"/>
  <c r="G383" i="1"/>
  <c r="O378" i="1"/>
  <c r="M378" i="1"/>
  <c r="K378" i="1"/>
  <c r="I378" i="1"/>
  <c r="G378" i="1"/>
  <c r="O376" i="1"/>
  <c r="M376" i="1"/>
  <c r="K376" i="1"/>
  <c r="I376" i="1"/>
  <c r="G376" i="1"/>
  <c r="O392" i="1"/>
  <c r="M392" i="1"/>
  <c r="K392" i="1"/>
  <c r="I392" i="1"/>
  <c r="G392" i="1"/>
  <c r="O379" i="1"/>
  <c r="M379" i="1"/>
  <c r="K379" i="1"/>
  <c r="I379" i="1"/>
  <c r="G379" i="1"/>
  <c r="O399" i="1"/>
  <c r="M399" i="1"/>
  <c r="K399" i="1"/>
  <c r="I399" i="1"/>
  <c r="G399" i="1"/>
  <c r="O413" i="1"/>
  <c r="M413" i="1"/>
  <c r="K413" i="1"/>
  <c r="I413" i="1"/>
  <c r="G413" i="1"/>
  <c r="O390" i="1"/>
  <c r="M390" i="1"/>
  <c r="K390" i="1"/>
  <c r="I390" i="1"/>
  <c r="G390" i="1"/>
  <c r="O425" i="1"/>
  <c r="M425" i="1"/>
  <c r="K425" i="1"/>
  <c r="I425" i="1"/>
  <c r="G425" i="1"/>
  <c r="O380" i="1"/>
  <c r="M380" i="1"/>
  <c r="K380" i="1"/>
  <c r="I380" i="1"/>
  <c r="G380" i="1"/>
  <c r="O400" i="1"/>
  <c r="M400" i="1"/>
  <c r="K400" i="1"/>
  <c r="I400" i="1"/>
  <c r="G400" i="1"/>
  <c r="O387" i="1"/>
  <c r="M387" i="1"/>
  <c r="K387" i="1"/>
  <c r="I387" i="1"/>
  <c r="G387" i="1"/>
  <c r="O393" i="1"/>
  <c r="M393" i="1"/>
  <c r="K393" i="1"/>
  <c r="I393" i="1"/>
  <c r="G393" i="1"/>
  <c r="O373" i="1"/>
  <c r="M373" i="1"/>
  <c r="K373" i="1"/>
  <c r="I373" i="1"/>
  <c r="G373" i="1"/>
  <c r="O386" i="1"/>
  <c r="M386" i="1"/>
  <c r="K386" i="1"/>
  <c r="I386" i="1"/>
  <c r="G386" i="1"/>
  <c r="O424" i="1"/>
  <c r="M424" i="1"/>
  <c r="K424" i="1"/>
  <c r="I424" i="1"/>
  <c r="G424" i="1"/>
  <c r="O412" i="1"/>
  <c r="M412" i="1"/>
  <c r="K412" i="1"/>
  <c r="I412" i="1"/>
  <c r="G412" i="1"/>
  <c r="O388" i="1"/>
  <c r="M388" i="1"/>
  <c r="K388" i="1"/>
  <c r="I388" i="1"/>
  <c r="G388" i="1"/>
  <c r="O381" i="1"/>
  <c r="M381" i="1"/>
  <c r="K381" i="1"/>
  <c r="I381" i="1"/>
  <c r="G381" i="1"/>
  <c r="O406" i="1"/>
  <c r="M406" i="1"/>
  <c r="K406" i="1"/>
  <c r="I406" i="1"/>
  <c r="G406" i="1"/>
  <c r="O394" i="1"/>
  <c r="M394" i="1"/>
  <c r="K394" i="1"/>
  <c r="I394" i="1"/>
  <c r="G394" i="1"/>
  <c r="O411" i="1"/>
  <c r="M411" i="1"/>
  <c r="K411" i="1"/>
  <c r="I411" i="1"/>
  <c r="G411" i="1"/>
  <c r="O405" i="1"/>
  <c r="M405" i="1"/>
  <c r="K405" i="1"/>
  <c r="I405" i="1"/>
  <c r="G405" i="1"/>
  <c r="O422" i="1"/>
  <c r="M422" i="1"/>
  <c r="K422" i="1"/>
  <c r="I422" i="1"/>
  <c r="G422" i="1"/>
  <c r="O391" i="1"/>
  <c r="M391" i="1"/>
  <c r="K391" i="1"/>
  <c r="I391" i="1"/>
  <c r="G391" i="1"/>
  <c r="O430" i="1"/>
  <c r="M430" i="1"/>
  <c r="K430" i="1"/>
  <c r="I430" i="1"/>
  <c r="G430" i="1"/>
  <c r="O432" i="1"/>
  <c r="M432" i="1"/>
  <c r="K432" i="1"/>
  <c r="I432" i="1"/>
  <c r="G432" i="1"/>
  <c r="O421" i="1"/>
  <c r="M421" i="1"/>
  <c r="K421" i="1"/>
  <c r="I421" i="1"/>
  <c r="G421" i="1"/>
  <c r="O429" i="1"/>
  <c r="M429" i="1"/>
  <c r="K429" i="1"/>
  <c r="I429" i="1"/>
  <c r="G429" i="1"/>
  <c r="O427" i="1"/>
  <c r="M427" i="1"/>
  <c r="K427" i="1"/>
  <c r="I427" i="1"/>
  <c r="G427" i="1"/>
  <c r="O420" i="1"/>
  <c r="M420" i="1"/>
  <c r="K420" i="1"/>
  <c r="I420" i="1"/>
  <c r="G420" i="1"/>
  <c r="O433" i="1"/>
  <c r="M433" i="1"/>
  <c r="K433" i="1"/>
  <c r="I433" i="1"/>
  <c r="G433" i="1"/>
  <c r="O404" i="1"/>
  <c r="M404" i="1"/>
  <c r="K404" i="1"/>
  <c r="I404" i="1"/>
  <c r="G404" i="1"/>
  <c r="O384" i="1"/>
  <c r="M384" i="1"/>
  <c r="K384" i="1"/>
  <c r="I384" i="1"/>
  <c r="G384" i="1"/>
  <c r="O382" i="1"/>
  <c r="M382" i="1"/>
  <c r="K382" i="1"/>
  <c r="I382" i="1"/>
  <c r="G382" i="1"/>
  <c r="O375" i="1"/>
  <c r="M375" i="1"/>
  <c r="K375" i="1"/>
  <c r="I375" i="1"/>
  <c r="G375" i="1"/>
  <c r="O396" i="1"/>
  <c r="M396" i="1"/>
  <c r="K396" i="1"/>
  <c r="I396" i="1"/>
  <c r="G396" i="1"/>
  <c r="O398" i="1"/>
  <c r="M398" i="1"/>
  <c r="K398" i="1"/>
  <c r="I398" i="1"/>
  <c r="G398" i="1"/>
  <c r="O426" i="1"/>
  <c r="M426" i="1"/>
  <c r="K426" i="1"/>
  <c r="I426" i="1"/>
  <c r="G426" i="1"/>
  <c r="O377" i="1"/>
  <c r="M377" i="1"/>
  <c r="K377" i="1"/>
  <c r="I377" i="1"/>
  <c r="G377" i="1"/>
  <c r="O431" i="1"/>
  <c r="M431" i="1"/>
  <c r="K431" i="1"/>
  <c r="I431" i="1"/>
  <c r="G431" i="1"/>
  <c r="O428" i="1"/>
  <c r="M428" i="1"/>
  <c r="K428" i="1"/>
  <c r="I428" i="1"/>
  <c r="G428" i="1"/>
  <c r="O409" i="1"/>
  <c r="M409" i="1"/>
  <c r="K409" i="1"/>
  <c r="I409" i="1"/>
  <c r="G409" i="1"/>
  <c r="O410" i="1"/>
  <c r="M410" i="1"/>
  <c r="K410" i="1"/>
  <c r="I410" i="1"/>
  <c r="G410" i="1"/>
  <c r="O374" i="1"/>
  <c r="M374" i="1"/>
  <c r="K374" i="1"/>
  <c r="I374" i="1"/>
  <c r="G374" i="1"/>
  <c r="O408" i="1"/>
  <c r="M408" i="1"/>
  <c r="K408" i="1"/>
  <c r="I408" i="1"/>
  <c r="G408" i="1"/>
  <c r="O385" i="1"/>
  <c r="M385" i="1"/>
  <c r="K385" i="1"/>
  <c r="I385" i="1"/>
  <c r="G385" i="1"/>
  <c r="I436" i="1"/>
  <c r="G436" i="1"/>
  <c r="O416" i="1"/>
  <c r="M416" i="1"/>
  <c r="K416" i="1"/>
  <c r="I416" i="1"/>
  <c r="G416" i="1"/>
  <c r="O401" i="1"/>
  <c r="M401" i="1"/>
  <c r="K401" i="1"/>
  <c r="I401" i="1"/>
  <c r="G401" i="1"/>
  <c r="O389" i="1"/>
  <c r="M389" i="1"/>
  <c r="K389" i="1"/>
  <c r="I389" i="1"/>
  <c r="G389" i="1"/>
  <c r="O417" i="1"/>
  <c r="M417" i="1"/>
  <c r="K417" i="1"/>
  <c r="I417" i="1"/>
  <c r="G417" i="1"/>
  <c r="O402" i="1"/>
  <c r="M402" i="1"/>
  <c r="K402" i="1"/>
  <c r="I402" i="1"/>
  <c r="G402" i="1"/>
  <c r="O418" i="1"/>
  <c r="M418" i="1"/>
  <c r="K418" i="1"/>
  <c r="I418" i="1"/>
  <c r="G418" i="1"/>
  <c r="O423" i="1"/>
  <c r="M423" i="1"/>
  <c r="K423" i="1"/>
  <c r="I423" i="1"/>
  <c r="G423" i="1"/>
  <c r="I435" i="1"/>
  <c r="G435" i="1"/>
  <c r="I434" i="1"/>
  <c r="G434" i="1"/>
  <c r="O414" i="1"/>
  <c r="M414" i="1"/>
  <c r="K414" i="1"/>
  <c r="I414" i="1"/>
  <c r="G414" i="1"/>
  <c r="O407" i="1"/>
  <c r="M407" i="1"/>
  <c r="K407" i="1"/>
  <c r="I407" i="1"/>
  <c r="G407" i="1"/>
  <c r="O419" i="1"/>
  <c r="M419" i="1"/>
  <c r="K419" i="1"/>
  <c r="I419" i="1"/>
  <c r="G419" i="1"/>
  <c r="O403" i="1"/>
  <c r="M403" i="1"/>
  <c r="K403" i="1"/>
  <c r="I403" i="1"/>
  <c r="G403" i="1"/>
  <c r="O397" i="1"/>
  <c r="M397" i="1"/>
  <c r="K397" i="1"/>
  <c r="I397" i="1"/>
  <c r="G397" i="1"/>
  <c r="O338" i="1"/>
  <c r="M338" i="1"/>
  <c r="K338" i="1"/>
  <c r="I338" i="1"/>
  <c r="G338" i="1"/>
  <c r="O337" i="1"/>
  <c r="M337" i="1"/>
  <c r="K337" i="1"/>
  <c r="I337" i="1"/>
  <c r="G337" i="1"/>
  <c r="O339" i="1"/>
  <c r="M339" i="1"/>
  <c r="K339" i="1"/>
  <c r="I339" i="1"/>
  <c r="G339" i="1"/>
  <c r="O303" i="1"/>
  <c r="M303" i="1"/>
  <c r="K303" i="1"/>
  <c r="I303" i="1"/>
  <c r="G303" i="1"/>
  <c r="O302" i="1"/>
  <c r="M302" i="1"/>
  <c r="K302" i="1"/>
  <c r="I302" i="1"/>
  <c r="G302" i="1"/>
  <c r="O305" i="1"/>
  <c r="M305" i="1"/>
  <c r="K305" i="1"/>
  <c r="I305" i="1"/>
  <c r="G305" i="1"/>
  <c r="O304" i="1"/>
  <c r="M304" i="1"/>
  <c r="K304" i="1"/>
  <c r="I304" i="1"/>
  <c r="G304" i="1"/>
  <c r="O249" i="1"/>
  <c r="M249" i="1"/>
  <c r="K249" i="1"/>
  <c r="I249" i="1"/>
  <c r="G249" i="1"/>
  <c r="O251" i="1"/>
  <c r="M251" i="1"/>
  <c r="K251" i="1"/>
  <c r="I251" i="1"/>
  <c r="G251" i="1"/>
  <c r="O250" i="1"/>
  <c r="M250" i="1"/>
  <c r="K250" i="1"/>
  <c r="I250" i="1"/>
  <c r="G250" i="1"/>
  <c r="O254" i="1"/>
  <c r="M254" i="1"/>
  <c r="K254" i="1"/>
  <c r="I254" i="1"/>
  <c r="G254" i="1"/>
  <c r="O252" i="1"/>
  <c r="M252" i="1"/>
  <c r="K252" i="1"/>
  <c r="I252" i="1"/>
  <c r="G252" i="1"/>
  <c r="O258" i="1"/>
  <c r="M258" i="1"/>
  <c r="K258" i="1"/>
  <c r="I258" i="1"/>
  <c r="G258" i="1"/>
  <c r="O253" i="1"/>
  <c r="M253" i="1"/>
  <c r="K253" i="1"/>
  <c r="I253" i="1"/>
  <c r="G253" i="1"/>
  <c r="O265" i="1"/>
  <c r="M265" i="1"/>
  <c r="K265" i="1"/>
  <c r="I265" i="1"/>
  <c r="G265" i="1"/>
  <c r="O263" i="1"/>
  <c r="M263" i="1"/>
  <c r="K263" i="1"/>
  <c r="I263" i="1"/>
  <c r="G263" i="1"/>
  <c r="O262" i="1"/>
  <c r="M262" i="1"/>
  <c r="K262" i="1"/>
  <c r="I262" i="1"/>
  <c r="G262" i="1"/>
  <c r="O257" i="1"/>
  <c r="M257" i="1"/>
  <c r="K257" i="1"/>
  <c r="I257" i="1"/>
  <c r="G257" i="1"/>
  <c r="O248" i="1"/>
  <c r="M248" i="1"/>
  <c r="K248" i="1"/>
  <c r="I248" i="1"/>
  <c r="G248" i="1"/>
  <c r="O264" i="1"/>
  <c r="M264" i="1"/>
  <c r="K264" i="1"/>
  <c r="I264" i="1"/>
  <c r="G264" i="1"/>
  <c r="I266" i="1"/>
  <c r="G266" i="1"/>
  <c r="O255" i="1"/>
  <c r="M255" i="1"/>
  <c r="K255" i="1"/>
  <c r="I255" i="1"/>
  <c r="G255" i="1"/>
  <c r="O256" i="1"/>
  <c r="M256" i="1"/>
  <c r="K256" i="1"/>
  <c r="I256" i="1"/>
  <c r="G256" i="1"/>
  <c r="O260" i="1"/>
  <c r="M260" i="1"/>
  <c r="K260" i="1"/>
  <c r="I260" i="1"/>
  <c r="G260" i="1"/>
  <c r="O261" i="1"/>
  <c r="M261" i="1"/>
  <c r="K261" i="1"/>
  <c r="I261" i="1"/>
  <c r="G261" i="1"/>
  <c r="O259" i="1"/>
  <c r="M259" i="1"/>
  <c r="K259" i="1"/>
  <c r="I259" i="1"/>
  <c r="G259" i="1"/>
  <c r="O211" i="1"/>
  <c r="M211" i="1"/>
  <c r="K211" i="1"/>
  <c r="I211" i="1"/>
  <c r="G211" i="1"/>
  <c r="O210" i="1"/>
  <c r="M210" i="1"/>
  <c r="K210" i="1"/>
  <c r="I210" i="1"/>
  <c r="G210" i="1"/>
  <c r="O209" i="1"/>
  <c r="M209" i="1"/>
  <c r="K209" i="1"/>
  <c r="I209" i="1"/>
  <c r="G209" i="1"/>
  <c r="O212" i="1"/>
  <c r="M212" i="1"/>
  <c r="K212" i="1"/>
  <c r="I212" i="1"/>
  <c r="G212" i="1"/>
  <c r="O214" i="1"/>
  <c r="M214" i="1"/>
  <c r="K214" i="1"/>
  <c r="I214" i="1"/>
  <c r="G214" i="1"/>
  <c r="O213" i="1"/>
  <c r="M213" i="1"/>
  <c r="K213" i="1"/>
  <c r="I213" i="1"/>
  <c r="G213" i="1"/>
  <c r="O155" i="1"/>
  <c r="M155" i="1"/>
  <c r="K155" i="1"/>
  <c r="I155" i="1"/>
  <c r="G155" i="1"/>
  <c r="O164" i="1"/>
  <c r="M164" i="1"/>
  <c r="K164" i="1"/>
  <c r="I164" i="1"/>
  <c r="G164" i="1"/>
  <c r="O137" i="1"/>
  <c r="M137" i="1"/>
  <c r="K137" i="1"/>
  <c r="I137" i="1"/>
  <c r="G137" i="1"/>
  <c r="O142" i="1"/>
  <c r="M142" i="1"/>
  <c r="K142" i="1"/>
  <c r="I142" i="1"/>
  <c r="G142" i="1"/>
  <c r="O134" i="1"/>
  <c r="M134" i="1"/>
  <c r="K134" i="1"/>
  <c r="I134" i="1"/>
  <c r="G134" i="1"/>
  <c r="O141" i="1"/>
  <c r="M141" i="1"/>
  <c r="K141" i="1"/>
  <c r="I141" i="1"/>
  <c r="G141" i="1"/>
  <c r="O163" i="1"/>
  <c r="M163" i="1"/>
  <c r="K163" i="1"/>
  <c r="I163" i="1"/>
  <c r="G163" i="1"/>
  <c r="O154" i="1"/>
  <c r="M154" i="1"/>
  <c r="K154" i="1"/>
  <c r="I154" i="1"/>
  <c r="G154" i="1"/>
  <c r="O143" i="1"/>
  <c r="M143" i="1"/>
  <c r="K143" i="1"/>
  <c r="I143" i="1"/>
  <c r="G143" i="1"/>
  <c r="O153" i="1"/>
  <c r="M153" i="1"/>
  <c r="K153" i="1"/>
  <c r="I153" i="1"/>
  <c r="G153" i="1"/>
  <c r="O149" i="1"/>
  <c r="M149" i="1"/>
  <c r="K149" i="1"/>
  <c r="I149" i="1"/>
  <c r="G149" i="1"/>
  <c r="O162" i="1"/>
  <c r="M162" i="1"/>
  <c r="K162" i="1"/>
  <c r="I162" i="1"/>
  <c r="G162" i="1"/>
  <c r="O145" i="1"/>
  <c r="M145" i="1"/>
  <c r="K145" i="1"/>
  <c r="I145" i="1"/>
  <c r="G145" i="1"/>
  <c r="O161" i="1"/>
  <c r="M161" i="1"/>
  <c r="K161" i="1"/>
  <c r="I161" i="1"/>
  <c r="G161" i="1"/>
  <c r="O160" i="1"/>
  <c r="M160" i="1"/>
  <c r="K160" i="1"/>
  <c r="I160" i="1"/>
  <c r="G160" i="1"/>
  <c r="O166" i="1"/>
  <c r="M166" i="1"/>
  <c r="K166" i="1"/>
  <c r="I166" i="1"/>
  <c r="G166" i="1"/>
  <c r="O139" i="1"/>
  <c r="M139" i="1"/>
  <c r="K139" i="1"/>
  <c r="I139" i="1"/>
  <c r="G139" i="1"/>
  <c r="O138" i="1"/>
  <c r="M138" i="1"/>
  <c r="K138" i="1"/>
  <c r="I138" i="1"/>
  <c r="G138" i="1"/>
  <c r="O136" i="1"/>
  <c r="M136" i="1"/>
  <c r="K136" i="1"/>
  <c r="I136" i="1"/>
  <c r="G136" i="1"/>
  <c r="O146" i="1"/>
  <c r="M146" i="1"/>
  <c r="K146" i="1"/>
  <c r="I146" i="1"/>
  <c r="G146" i="1"/>
  <c r="O148" i="1"/>
  <c r="M148" i="1"/>
  <c r="K148" i="1"/>
  <c r="I148" i="1"/>
  <c r="G148" i="1"/>
  <c r="O165" i="1"/>
  <c r="M165" i="1"/>
  <c r="K165" i="1"/>
  <c r="I165" i="1"/>
  <c r="G165" i="1"/>
  <c r="O151" i="1"/>
  <c r="M151" i="1"/>
  <c r="K151" i="1"/>
  <c r="I151" i="1"/>
  <c r="G151" i="1"/>
  <c r="O152" i="1"/>
  <c r="M152" i="1"/>
  <c r="K152" i="1"/>
  <c r="I152" i="1"/>
  <c r="G152" i="1"/>
  <c r="O135" i="1"/>
  <c r="M135" i="1"/>
  <c r="K135" i="1"/>
  <c r="I135" i="1"/>
  <c r="G135" i="1"/>
  <c r="O150" i="1"/>
  <c r="M150" i="1"/>
  <c r="K150" i="1"/>
  <c r="I150" i="1"/>
  <c r="G150" i="1"/>
  <c r="O140" i="1"/>
  <c r="M140" i="1"/>
  <c r="K140" i="1"/>
  <c r="I140" i="1"/>
  <c r="G140" i="1"/>
  <c r="O157" i="1"/>
  <c r="M157" i="1"/>
  <c r="K157" i="1"/>
  <c r="I157" i="1"/>
  <c r="G157" i="1"/>
  <c r="O144" i="1"/>
  <c r="M144" i="1"/>
  <c r="K144" i="1"/>
  <c r="I144" i="1"/>
  <c r="G144" i="1"/>
  <c r="O158" i="1"/>
  <c r="M158" i="1"/>
  <c r="K158" i="1"/>
  <c r="I158" i="1"/>
  <c r="G158" i="1"/>
  <c r="I167" i="1"/>
  <c r="G167" i="1"/>
  <c r="O156" i="1"/>
  <c r="M156" i="1"/>
  <c r="K156" i="1"/>
  <c r="I156" i="1"/>
  <c r="G156" i="1"/>
  <c r="O159" i="1"/>
  <c r="M159" i="1"/>
  <c r="K159" i="1"/>
  <c r="I159" i="1"/>
  <c r="G159" i="1"/>
  <c r="O147" i="1"/>
  <c r="M147" i="1"/>
  <c r="K147" i="1"/>
  <c r="I147" i="1"/>
  <c r="G147" i="1"/>
  <c r="O101" i="1"/>
  <c r="P101" i="1" s="1"/>
  <c r="M101" i="1"/>
  <c r="N101" i="1" s="1"/>
  <c r="K101" i="1"/>
  <c r="L101" i="1" s="1"/>
  <c r="I101" i="1"/>
  <c r="G101" i="1"/>
  <c r="I102" i="1"/>
  <c r="J102" i="1" s="1"/>
  <c r="G102" i="1"/>
  <c r="O69" i="1"/>
  <c r="M69" i="1"/>
  <c r="N69" i="1" s="1"/>
  <c r="K69" i="1"/>
  <c r="I69" i="1"/>
  <c r="G69" i="1"/>
  <c r="O68" i="1"/>
  <c r="M68" i="1"/>
  <c r="K68" i="1"/>
  <c r="I68" i="1"/>
  <c r="G68" i="1"/>
  <c r="O42" i="1"/>
  <c r="P42" i="1" s="1"/>
  <c r="M42" i="1"/>
  <c r="N42" i="1" s="1"/>
  <c r="K42" i="1"/>
  <c r="L42" i="1" s="1"/>
  <c r="I42" i="1"/>
  <c r="J42" i="1" s="1"/>
  <c r="G42" i="1"/>
  <c r="O17" i="1"/>
  <c r="M17" i="1"/>
  <c r="K17" i="1"/>
  <c r="I17" i="1"/>
  <c r="G17" i="1"/>
  <c r="H101" i="1" l="1"/>
  <c r="N718" i="1"/>
  <c r="N716" i="1"/>
  <c r="N717" i="1"/>
  <c r="H716" i="1"/>
  <c r="H717" i="1"/>
  <c r="H718" i="1"/>
  <c r="P716" i="1"/>
  <c r="P717" i="1"/>
  <c r="P718" i="1"/>
  <c r="J717" i="1"/>
  <c r="J716" i="1"/>
  <c r="J718" i="1"/>
  <c r="L716" i="1"/>
  <c r="L718" i="1"/>
  <c r="L717" i="1"/>
  <c r="Q545" i="1"/>
  <c r="Q523" i="1"/>
  <c r="Q548" i="1"/>
  <c r="Q303" i="1"/>
  <c r="Q393" i="1"/>
  <c r="H592" i="1"/>
  <c r="H680" i="1"/>
  <c r="H674" i="1"/>
  <c r="H676" i="1"/>
  <c r="H670" i="1"/>
  <c r="H678" i="1"/>
  <c r="H672" i="1"/>
  <c r="H677" i="1"/>
  <c r="H673" i="1"/>
  <c r="H669" i="1"/>
  <c r="H671" i="1"/>
  <c r="H679" i="1"/>
  <c r="H681" i="1"/>
  <c r="H675" i="1"/>
  <c r="P678" i="1"/>
  <c r="P672" i="1"/>
  <c r="P680" i="1"/>
  <c r="P674" i="1"/>
  <c r="P676" i="1"/>
  <c r="P670" i="1"/>
  <c r="P673" i="1"/>
  <c r="P669" i="1"/>
  <c r="P671" i="1"/>
  <c r="P681" i="1"/>
  <c r="P679" i="1"/>
  <c r="P677" i="1"/>
  <c r="P675" i="1"/>
  <c r="Q532" i="1"/>
  <c r="J681" i="1"/>
  <c r="J675" i="1"/>
  <c r="J677" i="1"/>
  <c r="J671" i="1"/>
  <c r="J679" i="1"/>
  <c r="J673" i="1"/>
  <c r="J678" i="1"/>
  <c r="J670" i="1"/>
  <c r="J669" i="1"/>
  <c r="J676" i="1"/>
  <c r="J680" i="1"/>
  <c r="J672" i="1"/>
  <c r="J674" i="1"/>
  <c r="N677" i="1"/>
  <c r="N671" i="1"/>
  <c r="N679" i="1"/>
  <c r="N673" i="1"/>
  <c r="N681" i="1"/>
  <c r="N675" i="1"/>
  <c r="N678" i="1"/>
  <c r="N676" i="1"/>
  <c r="N674" i="1"/>
  <c r="N672" i="1"/>
  <c r="N680" i="1"/>
  <c r="N670" i="1"/>
  <c r="N669" i="1"/>
  <c r="Q529" i="1"/>
  <c r="J101" i="1"/>
  <c r="L68" i="1"/>
  <c r="Q149" i="1"/>
  <c r="Q134" i="1"/>
  <c r="Q211" i="1"/>
  <c r="Q302" i="1"/>
  <c r="Q418" i="1"/>
  <c r="Q427" i="1"/>
  <c r="L676" i="1"/>
  <c r="L670" i="1"/>
  <c r="L678" i="1"/>
  <c r="L672" i="1"/>
  <c r="L680" i="1"/>
  <c r="L674" i="1"/>
  <c r="L671" i="1"/>
  <c r="L675" i="1"/>
  <c r="L677" i="1"/>
  <c r="L679" i="1"/>
  <c r="L669" i="1"/>
  <c r="L681" i="1"/>
  <c r="L673" i="1"/>
  <c r="Q380" i="1"/>
  <c r="Q395" i="1"/>
  <c r="Q487" i="1"/>
  <c r="P485" i="1"/>
  <c r="Q536" i="1"/>
  <c r="Q525" i="1"/>
  <c r="L69" i="1"/>
  <c r="N486" i="1"/>
  <c r="L487" i="1"/>
  <c r="Q541" i="1"/>
  <c r="Q526" i="1"/>
  <c r="P338" i="1"/>
  <c r="Q542" i="1"/>
  <c r="Q538" i="1"/>
  <c r="Q522" i="1"/>
  <c r="Q634" i="1"/>
  <c r="J68" i="1"/>
  <c r="H147" i="1"/>
  <c r="P147" i="1"/>
  <c r="N159" i="1"/>
  <c r="L156" i="1"/>
  <c r="J167" i="1"/>
  <c r="J213" i="1"/>
  <c r="H214" i="1"/>
  <c r="P214" i="1"/>
  <c r="N212" i="1"/>
  <c r="L209" i="1"/>
  <c r="N259" i="1"/>
  <c r="L261" i="1"/>
  <c r="J260" i="1"/>
  <c r="P256" i="1"/>
  <c r="N304" i="1"/>
  <c r="L305" i="1"/>
  <c r="J302" i="1"/>
  <c r="H303" i="1"/>
  <c r="P303" i="1"/>
  <c r="L337" i="1"/>
  <c r="H397" i="1"/>
  <c r="P397" i="1"/>
  <c r="N403" i="1"/>
  <c r="L419" i="1"/>
  <c r="J407" i="1"/>
  <c r="J486" i="1"/>
  <c r="H487" i="1"/>
  <c r="P487" i="1"/>
  <c r="J69" i="1"/>
  <c r="J147" i="1"/>
  <c r="Q159" i="1"/>
  <c r="H159" i="1"/>
  <c r="P159" i="1"/>
  <c r="N156" i="1"/>
  <c r="H158" i="1"/>
  <c r="P158" i="1"/>
  <c r="N144" i="1"/>
  <c r="L157" i="1"/>
  <c r="J140" i="1"/>
  <c r="H150" i="1"/>
  <c r="P150" i="1"/>
  <c r="N135" i="1"/>
  <c r="L152" i="1"/>
  <c r="J151" i="1"/>
  <c r="H165" i="1"/>
  <c r="P165" i="1"/>
  <c r="N148" i="1"/>
  <c r="L146" i="1"/>
  <c r="J136" i="1"/>
  <c r="H138" i="1"/>
  <c r="P138" i="1"/>
  <c r="N139" i="1"/>
  <c r="L166" i="1"/>
  <c r="J160" i="1"/>
  <c r="H161" i="1"/>
  <c r="P161" i="1"/>
  <c r="N145" i="1"/>
  <c r="L162" i="1"/>
  <c r="J149" i="1"/>
  <c r="H153" i="1"/>
  <c r="P153" i="1"/>
  <c r="N143" i="1"/>
  <c r="L154" i="1"/>
  <c r="J163" i="1"/>
  <c r="H141" i="1"/>
  <c r="P141" i="1"/>
  <c r="N134" i="1"/>
  <c r="L142" i="1"/>
  <c r="J137" i="1"/>
  <c r="H164" i="1"/>
  <c r="P164" i="1"/>
  <c r="N155" i="1"/>
  <c r="L213" i="1"/>
  <c r="J214" i="1"/>
  <c r="H212" i="1"/>
  <c r="P212" i="1"/>
  <c r="N209" i="1"/>
  <c r="L210" i="1"/>
  <c r="J211" i="1"/>
  <c r="H259" i="1"/>
  <c r="P259" i="1"/>
  <c r="N261" i="1"/>
  <c r="L260" i="1"/>
  <c r="J256" i="1"/>
  <c r="H255" i="1"/>
  <c r="P255" i="1"/>
  <c r="J264" i="1"/>
  <c r="H248" i="1"/>
  <c r="P248" i="1"/>
  <c r="N257" i="1"/>
  <c r="L262" i="1"/>
  <c r="J263" i="1"/>
  <c r="H265" i="1"/>
  <c r="P265" i="1"/>
  <c r="N253" i="1"/>
  <c r="L258" i="1"/>
  <c r="J252" i="1"/>
  <c r="H254" i="1"/>
  <c r="P254" i="1"/>
  <c r="N250" i="1"/>
  <c r="L251" i="1"/>
  <c r="J249" i="1"/>
  <c r="H304" i="1"/>
  <c r="P304" i="1"/>
  <c r="N305" i="1"/>
  <c r="L302" i="1"/>
  <c r="J303" i="1"/>
  <c r="H339" i="1"/>
  <c r="P339" i="1"/>
  <c r="N337" i="1"/>
  <c r="L338" i="1"/>
  <c r="J397" i="1"/>
  <c r="H403" i="1"/>
  <c r="P403" i="1"/>
  <c r="N419" i="1"/>
  <c r="L407" i="1"/>
  <c r="J414" i="1"/>
  <c r="H434" i="1"/>
  <c r="H423" i="1"/>
  <c r="P423" i="1"/>
  <c r="N418" i="1"/>
  <c r="L402" i="1"/>
  <c r="J417" i="1"/>
  <c r="H389" i="1"/>
  <c r="P389" i="1"/>
  <c r="N401" i="1"/>
  <c r="L416" i="1"/>
  <c r="J436" i="1"/>
  <c r="N385" i="1"/>
  <c r="L408" i="1"/>
  <c r="J374" i="1"/>
  <c r="H410" i="1"/>
  <c r="P410" i="1"/>
  <c r="N409" i="1"/>
  <c r="L428" i="1"/>
  <c r="J431" i="1"/>
  <c r="H377" i="1"/>
  <c r="P377" i="1"/>
  <c r="N426" i="1"/>
  <c r="L398" i="1"/>
  <c r="J396" i="1"/>
  <c r="H375" i="1"/>
  <c r="P375" i="1"/>
  <c r="N382" i="1"/>
  <c r="L384" i="1"/>
  <c r="J404" i="1"/>
  <c r="H433" i="1"/>
  <c r="P433" i="1"/>
  <c r="N420" i="1"/>
  <c r="L427" i="1"/>
  <c r="J429" i="1"/>
  <c r="H421" i="1"/>
  <c r="P421" i="1"/>
  <c r="N432" i="1"/>
  <c r="L430" i="1"/>
  <c r="J391" i="1"/>
  <c r="H422" i="1"/>
  <c r="P422" i="1"/>
  <c r="N405" i="1"/>
  <c r="L411" i="1"/>
  <c r="J394" i="1"/>
  <c r="H406" i="1"/>
  <c r="P406" i="1"/>
  <c r="N381" i="1"/>
  <c r="L388" i="1"/>
  <c r="J412" i="1"/>
  <c r="H424" i="1"/>
  <c r="L380" i="1"/>
  <c r="J425" i="1"/>
  <c r="H390" i="1"/>
  <c r="N413" i="1"/>
  <c r="N376" i="1"/>
  <c r="J383" i="1"/>
  <c r="N68" i="1"/>
  <c r="L147" i="1"/>
  <c r="J159" i="1"/>
  <c r="H156" i="1"/>
  <c r="P156" i="1"/>
  <c r="J158" i="1"/>
  <c r="Q144" i="1"/>
  <c r="H144" i="1"/>
  <c r="P144" i="1"/>
  <c r="N157" i="1"/>
  <c r="L140" i="1"/>
  <c r="J150" i="1"/>
  <c r="Q135" i="1"/>
  <c r="H135" i="1"/>
  <c r="P135" i="1"/>
  <c r="N152" i="1"/>
  <c r="L151" i="1"/>
  <c r="J165" i="1"/>
  <c r="Q148" i="1"/>
  <c r="H148" i="1"/>
  <c r="P148" i="1"/>
  <c r="N146" i="1"/>
  <c r="L136" i="1"/>
  <c r="J138" i="1"/>
  <c r="H139" i="1"/>
  <c r="P139" i="1"/>
  <c r="N166" i="1"/>
  <c r="L160" i="1"/>
  <c r="J161" i="1"/>
  <c r="Q145" i="1"/>
  <c r="H145" i="1"/>
  <c r="P145" i="1"/>
  <c r="N162" i="1"/>
  <c r="L149" i="1"/>
  <c r="J153" i="1"/>
  <c r="Q143" i="1"/>
  <c r="H143" i="1"/>
  <c r="P143" i="1"/>
  <c r="N154" i="1"/>
  <c r="L163" i="1"/>
  <c r="J141" i="1"/>
  <c r="H134" i="1"/>
  <c r="P134" i="1"/>
  <c r="N142" i="1"/>
  <c r="L137" i="1"/>
  <c r="J164" i="1"/>
  <c r="Q155" i="1"/>
  <c r="H155" i="1"/>
  <c r="P155" i="1"/>
  <c r="N213" i="1"/>
  <c r="L214" i="1"/>
  <c r="J212" i="1"/>
  <c r="H209" i="1"/>
  <c r="P209" i="1"/>
  <c r="N210" i="1"/>
  <c r="L211" i="1"/>
  <c r="J259" i="1"/>
  <c r="Q261" i="1"/>
  <c r="H261" i="1"/>
  <c r="P261" i="1"/>
  <c r="N260" i="1"/>
  <c r="L256" i="1"/>
  <c r="J255" i="1"/>
  <c r="H266" i="1"/>
  <c r="L264" i="1"/>
  <c r="J248" i="1"/>
  <c r="H257" i="1"/>
  <c r="P257" i="1"/>
  <c r="N262" i="1"/>
  <c r="L263" i="1"/>
  <c r="J265" i="1"/>
  <c r="H253" i="1"/>
  <c r="P253" i="1"/>
  <c r="N258" i="1"/>
  <c r="L252" i="1"/>
  <c r="J254" i="1"/>
  <c r="H250" i="1"/>
  <c r="P250" i="1"/>
  <c r="N251" i="1"/>
  <c r="L249" i="1"/>
  <c r="J304" i="1"/>
  <c r="H305" i="1"/>
  <c r="P305" i="1"/>
  <c r="N302" i="1"/>
  <c r="L303" i="1"/>
  <c r="H337" i="1"/>
  <c r="P337" i="1"/>
  <c r="L397" i="1"/>
  <c r="J403" i="1"/>
  <c r="H419" i="1"/>
  <c r="P419" i="1"/>
  <c r="N407" i="1"/>
  <c r="L414" i="1"/>
  <c r="J434" i="1"/>
  <c r="J423" i="1"/>
  <c r="H418" i="1"/>
  <c r="P418" i="1"/>
  <c r="N402" i="1"/>
  <c r="L417" i="1"/>
  <c r="J389" i="1"/>
  <c r="H401" i="1"/>
  <c r="P401" i="1"/>
  <c r="N416" i="1"/>
  <c r="H385" i="1"/>
  <c r="P385" i="1"/>
  <c r="N408" i="1"/>
  <c r="L374" i="1"/>
  <c r="J410" i="1"/>
  <c r="H409" i="1"/>
  <c r="P409" i="1"/>
  <c r="N428" i="1"/>
  <c r="L431" i="1"/>
  <c r="J377" i="1"/>
  <c r="H426" i="1"/>
  <c r="P426" i="1"/>
  <c r="N398" i="1"/>
  <c r="L396" i="1"/>
  <c r="J375" i="1"/>
  <c r="H382" i="1"/>
  <c r="P382" i="1"/>
  <c r="N384" i="1"/>
  <c r="L404" i="1"/>
  <c r="J433" i="1"/>
  <c r="H420" i="1"/>
  <c r="P420" i="1"/>
  <c r="N427" i="1"/>
  <c r="L429" i="1"/>
  <c r="J421" i="1"/>
  <c r="H432" i="1"/>
  <c r="P432" i="1"/>
  <c r="N430" i="1"/>
  <c r="L391" i="1"/>
  <c r="J422" i="1"/>
  <c r="H405" i="1"/>
  <c r="P405" i="1"/>
  <c r="N411" i="1"/>
  <c r="L394" i="1"/>
  <c r="J406" i="1"/>
  <c r="H381" i="1"/>
  <c r="P381" i="1"/>
  <c r="N388" i="1"/>
  <c r="L412" i="1"/>
  <c r="J424" i="1"/>
  <c r="H386" i="1"/>
  <c r="P386" i="1"/>
  <c r="N373" i="1"/>
  <c r="L393" i="1"/>
  <c r="J387" i="1"/>
  <c r="H400" i="1"/>
  <c r="P400" i="1"/>
  <c r="N380" i="1"/>
  <c r="L425" i="1"/>
  <c r="J390" i="1"/>
  <c r="H413" i="1"/>
  <c r="P413" i="1"/>
  <c r="N399" i="1"/>
  <c r="L379" i="1"/>
  <c r="J392" i="1"/>
  <c r="H376" i="1"/>
  <c r="P376" i="1"/>
  <c r="Q101" i="1"/>
  <c r="N147" i="1"/>
  <c r="L159" i="1"/>
  <c r="J156" i="1"/>
  <c r="H167" i="1"/>
  <c r="L158" i="1"/>
  <c r="J144" i="1"/>
  <c r="H157" i="1"/>
  <c r="P157" i="1"/>
  <c r="N140" i="1"/>
  <c r="L150" i="1"/>
  <c r="J135" i="1"/>
  <c r="H152" i="1"/>
  <c r="P152" i="1"/>
  <c r="N151" i="1"/>
  <c r="L165" i="1"/>
  <c r="J148" i="1"/>
  <c r="H146" i="1"/>
  <c r="P146" i="1"/>
  <c r="N136" i="1"/>
  <c r="L138" i="1"/>
  <c r="J139" i="1"/>
  <c r="H166" i="1"/>
  <c r="P166" i="1"/>
  <c r="N160" i="1"/>
  <c r="L161" i="1"/>
  <c r="J145" i="1"/>
  <c r="H162" i="1"/>
  <c r="P162" i="1"/>
  <c r="N149" i="1"/>
  <c r="L153" i="1"/>
  <c r="J143" i="1"/>
  <c r="H154" i="1"/>
  <c r="P154" i="1"/>
  <c r="N163" i="1"/>
  <c r="L141" i="1"/>
  <c r="J134" i="1"/>
  <c r="H142" i="1"/>
  <c r="P142" i="1"/>
  <c r="N137" i="1"/>
  <c r="L164" i="1"/>
  <c r="J155" i="1"/>
  <c r="H213" i="1"/>
  <c r="P213" i="1"/>
  <c r="N214" i="1"/>
  <c r="L212" i="1"/>
  <c r="J209" i="1"/>
  <c r="H210" i="1"/>
  <c r="P210" i="1"/>
  <c r="N211" i="1"/>
  <c r="L259" i="1"/>
  <c r="J261" i="1"/>
  <c r="H260" i="1"/>
  <c r="P260" i="1"/>
  <c r="N256" i="1"/>
  <c r="L255" i="1"/>
  <c r="J266" i="1"/>
  <c r="N264" i="1"/>
  <c r="L248" i="1"/>
  <c r="J257" i="1"/>
  <c r="H262" i="1"/>
  <c r="P262" i="1"/>
  <c r="N263" i="1"/>
  <c r="L265" i="1"/>
  <c r="J253" i="1"/>
  <c r="H258" i="1"/>
  <c r="P258" i="1"/>
  <c r="N252" i="1"/>
  <c r="L254" i="1"/>
  <c r="J250" i="1"/>
  <c r="H251" i="1"/>
  <c r="P251" i="1"/>
  <c r="N249" i="1"/>
  <c r="L304" i="1"/>
  <c r="J305" i="1"/>
  <c r="H302" i="1"/>
  <c r="P302" i="1"/>
  <c r="N303" i="1"/>
  <c r="L339" i="1"/>
  <c r="J337" i="1"/>
  <c r="Q338" i="1"/>
  <c r="N397" i="1"/>
  <c r="L403" i="1"/>
  <c r="J419" i="1"/>
  <c r="H407" i="1"/>
  <c r="P407" i="1"/>
  <c r="N414" i="1"/>
  <c r="H435" i="1"/>
  <c r="L423" i="1"/>
  <c r="J418" i="1"/>
  <c r="H402" i="1"/>
  <c r="P402" i="1"/>
  <c r="N417" i="1"/>
  <c r="L389" i="1"/>
  <c r="J401" i="1"/>
  <c r="H416" i="1"/>
  <c r="P416" i="1"/>
  <c r="J385" i="1"/>
  <c r="H408" i="1"/>
  <c r="P408" i="1"/>
  <c r="N374" i="1"/>
  <c r="L410" i="1"/>
  <c r="J409" i="1"/>
  <c r="H428" i="1"/>
  <c r="P428" i="1"/>
  <c r="N431" i="1"/>
  <c r="L377" i="1"/>
  <c r="J426" i="1"/>
  <c r="H398" i="1"/>
  <c r="P398" i="1"/>
  <c r="N396" i="1"/>
  <c r="L375" i="1"/>
  <c r="J382" i="1"/>
  <c r="H384" i="1"/>
  <c r="P384" i="1"/>
  <c r="N404" i="1"/>
  <c r="L433" i="1"/>
  <c r="J420" i="1"/>
  <c r="H427" i="1"/>
  <c r="P427" i="1"/>
  <c r="N429" i="1"/>
  <c r="L421" i="1"/>
  <c r="J432" i="1"/>
  <c r="H430" i="1"/>
  <c r="P430" i="1"/>
  <c r="N391" i="1"/>
  <c r="L422" i="1"/>
  <c r="J405" i="1"/>
  <c r="H411" i="1"/>
  <c r="P411" i="1"/>
  <c r="N394" i="1"/>
  <c r="L406" i="1"/>
  <c r="J381" i="1"/>
  <c r="H388" i="1"/>
  <c r="P388" i="1"/>
  <c r="H373" i="1"/>
  <c r="P373" i="1"/>
  <c r="H380" i="1"/>
  <c r="H378" i="1"/>
  <c r="J415" i="1"/>
  <c r="Q69" i="1"/>
  <c r="H69" i="1"/>
  <c r="P68" i="1"/>
  <c r="P69" i="1"/>
  <c r="N158" i="1"/>
  <c r="L144" i="1"/>
  <c r="J157" i="1"/>
  <c r="Q140" i="1"/>
  <c r="H140" i="1"/>
  <c r="P140" i="1"/>
  <c r="N150" i="1"/>
  <c r="L135" i="1"/>
  <c r="J152" i="1"/>
  <c r="Q151" i="1"/>
  <c r="H151" i="1"/>
  <c r="P151" i="1"/>
  <c r="N165" i="1"/>
  <c r="L148" i="1"/>
  <c r="J146" i="1"/>
  <c r="Q136" i="1"/>
  <c r="H136" i="1"/>
  <c r="P136" i="1"/>
  <c r="N138" i="1"/>
  <c r="L139" i="1"/>
  <c r="J166" i="1"/>
  <c r="H160" i="1"/>
  <c r="P160" i="1"/>
  <c r="N161" i="1"/>
  <c r="L145" i="1"/>
  <c r="J162" i="1"/>
  <c r="H149" i="1"/>
  <c r="P149" i="1"/>
  <c r="N153" i="1"/>
  <c r="L143" i="1"/>
  <c r="J154" i="1"/>
  <c r="H163" i="1"/>
  <c r="P163" i="1"/>
  <c r="N141" i="1"/>
  <c r="L134" i="1"/>
  <c r="J142" i="1"/>
  <c r="H137" i="1"/>
  <c r="P137" i="1"/>
  <c r="N164" i="1"/>
  <c r="L155" i="1"/>
  <c r="J210" i="1"/>
  <c r="H211" i="1"/>
  <c r="P211" i="1"/>
  <c r="Q256" i="1"/>
  <c r="H256" i="1"/>
  <c r="N255" i="1"/>
  <c r="H264" i="1"/>
  <c r="P264" i="1"/>
  <c r="N248" i="1"/>
  <c r="L257" i="1"/>
  <c r="J262" i="1"/>
  <c r="H263" i="1"/>
  <c r="P263" i="1"/>
  <c r="N265" i="1"/>
  <c r="L253" i="1"/>
  <c r="J258" i="1"/>
  <c r="H252" i="1"/>
  <c r="P252" i="1"/>
  <c r="N254" i="1"/>
  <c r="L250" i="1"/>
  <c r="J251" i="1"/>
  <c r="H249" i="1"/>
  <c r="P249" i="1"/>
  <c r="H414" i="1"/>
  <c r="P414" i="1"/>
  <c r="J435" i="1"/>
  <c r="N423" i="1"/>
  <c r="L418" i="1"/>
  <c r="J402" i="1"/>
  <c r="H417" i="1"/>
  <c r="P417" i="1"/>
  <c r="N389" i="1"/>
  <c r="L401" i="1"/>
  <c r="J416" i="1"/>
  <c r="H436" i="1"/>
  <c r="L385" i="1"/>
  <c r="J408" i="1"/>
  <c r="H374" i="1"/>
  <c r="P374" i="1"/>
  <c r="N410" i="1"/>
  <c r="L409" i="1"/>
  <c r="J428" i="1"/>
  <c r="H431" i="1"/>
  <c r="P431" i="1"/>
  <c r="N377" i="1"/>
  <c r="L426" i="1"/>
  <c r="J398" i="1"/>
  <c r="H396" i="1"/>
  <c r="P396" i="1"/>
  <c r="N375" i="1"/>
  <c r="L382" i="1"/>
  <c r="J384" i="1"/>
  <c r="H404" i="1"/>
  <c r="P404" i="1"/>
  <c r="N433" i="1"/>
  <c r="L420" i="1"/>
  <c r="J427" i="1"/>
  <c r="H429" i="1"/>
  <c r="P429" i="1"/>
  <c r="N421" i="1"/>
  <c r="L432" i="1"/>
  <c r="J430" i="1"/>
  <c r="H391" i="1"/>
  <c r="P391" i="1"/>
  <c r="N422" i="1"/>
  <c r="L405" i="1"/>
  <c r="J411" i="1"/>
  <c r="H394" i="1"/>
  <c r="P394" i="1"/>
  <c r="N406" i="1"/>
  <c r="L381" i="1"/>
  <c r="J388" i="1"/>
  <c r="Q412" i="1"/>
  <c r="H412" i="1"/>
  <c r="P412" i="1"/>
  <c r="N424" i="1"/>
  <c r="L386" i="1"/>
  <c r="J373" i="1"/>
  <c r="H393" i="1"/>
  <c r="P393" i="1"/>
  <c r="N387" i="1"/>
  <c r="L400" i="1"/>
  <c r="J380" i="1"/>
  <c r="H425" i="1"/>
  <c r="P425" i="1"/>
  <c r="N390" i="1"/>
  <c r="L413" i="1"/>
  <c r="J399" i="1"/>
  <c r="Q379" i="1"/>
  <c r="H379" i="1"/>
  <c r="P379" i="1"/>
  <c r="N392" i="1"/>
  <c r="L376" i="1"/>
  <c r="N412" i="1"/>
  <c r="L424" i="1"/>
  <c r="J386" i="1"/>
  <c r="N393" i="1"/>
  <c r="L387" i="1"/>
  <c r="J400" i="1"/>
  <c r="P380" i="1"/>
  <c r="N425" i="1"/>
  <c r="L390" i="1"/>
  <c r="J413" i="1"/>
  <c r="H399" i="1"/>
  <c r="P399" i="1"/>
  <c r="N379" i="1"/>
  <c r="L392" i="1"/>
  <c r="J376" i="1"/>
  <c r="P378" i="1"/>
  <c r="N383" i="1"/>
  <c r="L395" i="1"/>
  <c r="H486" i="1"/>
  <c r="P486" i="1"/>
  <c r="N487" i="1"/>
  <c r="L485" i="1"/>
  <c r="J482" i="1"/>
  <c r="H483" i="1"/>
  <c r="P483" i="1"/>
  <c r="N484" i="1"/>
  <c r="J378" i="1"/>
  <c r="H383" i="1"/>
  <c r="P383" i="1"/>
  <c r="N395" i="1"/>
  <c r="L415" i="1"/>
  <c r="N485" i="1"/>
  <c r="L482" i="1"/>
  <c r="J483" i="1"/>
  <c r="H484" i="1"/>
  <c r="P484" i="1"/>
  <c r="P424" i="1"/>
  <c r="N386" i="1"/>
  <c r="L373" i="1"/>
  <c r="J393" i="1"/>
  <c r="H387" i="1"/>
  <c r="P387" i="1"/>
  <c r="N400" i="1"/>
  <c r="P390" i="1"/>
  <c r="L399" i="1"/>
  <c r="J379" i="1"/>
  <c r="H392" i="1"/>
  <c r="P392" i="1"/>
  <c r="L378" i="1"/>
  <c r="H395" i="1"/>
  <c r="P395" i="1"/>
  <c r="N415" i="1"/>
  <c r="L486" i="1"/>
  <c r="J487" i="1"/>
  <c r="H485" i="1"/>
  <c r="N482" i="1"/>
  <c r="L483" i="1"/>
  <c r="J484" i="1"/>
  <c r="N378" i="1"/>
  <c r="L383" i="1"/>
  <c r="J395" i="1"/>
  <c r="H415" i="1"/>
  <c r="P415" i="1"/>
  <c r="J485" i="1"/>
  <c r="H482" i="1"/>
  <c r="P482" i="1"/>
  <c r="N483" i="1"/>
  <c r="L484" i="1"/>
  <c r="Q552" i="1"/>
  <c r="N549" i="1"/>
  <c r="P551" i="1"/>
  <c r="H551" i="1"/>
  <c r="Q534" i="1"/>
  <c r="Q528" i="1"/>
  <c r="N550" i="1"/>
  <c r="J550" i="1"/>
  <c r="Q549" i="1"/>
  <c r="Q540" i="1"/>
  <c r="Q530" i="1"/>
  <c r="Q550" i="1"/>
  <c r="Q544" i="1"/>
  <c r="Q546" i="1"/>
  <c r="Q537" i="1"/>
  <c r="Q533" i="1"/>
  <c r="Q524" i="1"/>
  <c r="J553" i="1"/>
  <c r="H553" i="1"/>
  <c r="Q633" i="1"/>
  <c r="L551" i="1"/>
  <c r="Q42" i="1"/>
  <c r="L632" i="1"/>
  <c r="Q625" i="1"/>
  <c r="N633" i="1"/>
  <c r="J633" i="1"/>
  <c r="P633" i="1"/>
  <c r="L633" i="1"/>
  <c r="H633" i="1"/>
  <c r="Q630" i="1"/>
  <c r="Q628" i="1"/>
  <c r="P632" i="1"/>
  <c r="Q626" i="1"/>
  <c r="P631" i="1"/>
  <c r="L631" i="1"/>
  <c r="H631" i="1"/>
  <c r="P629" i="1"/>
  <c r="L629" i="1"/>
  <c r="H629" i="1"/>
  <c r="P627" i="1"/>
  <c r="L627" i="1"/>
  <c r="H627" i="1"/>
  <c r="N634" i="1"/>
  <c r="J634" i="1"/>
  <c r="H632" i="1"/>
  <c r="Q631" i="1"/>
  <c r="N631" i="1"/>
  <c r="J631" i="1"/>
  <c r="Q629" i="1"/>
  <c r="N629" i="1"/>
  <c r="J629" i="1"/>
  <c r="Q627" i="1"/>
  <c r="R627" i="1" s="1"/>
  <c r="N627" i="1"/>
  <c r="J627" i="1"/>
  <c r="P634" i="1"/>
  <c r="L634" i="1"/>
  <c r="H634" i="1"/>
  <c r="P630" i="1"/>
  <c r="N630" i="1"/>
  <c r="L630" i="1"/>
  <c r="J630" i="1"/>
  <c r="H630" i="1"/>
  <c r="P628" i="1"/>
  <c r="N628" i="1"/>
  <c r="L628" i="1"/>
  <c r="J628" i="1"/>
  <c r="H628" i="1"/>
  <c r="P626" i="1"/>
  <c r="N626" i="1"/>
  <c r="L626" i="1"/>
  <c r="J626" i="1"/>
  <c r="H626" i="1"/>
  <c r="P625" i="1"/>
  <c r="N625" i="1"/>
  <c r="L625" i="1"/>
  <c r="J625" i="1"/>
  <c r="H625" i="1"/>
  <c r="J632" i="1"/>
  <c r="N632" i="1"/>
  <c r="J549" i="1"/>
  <c r="P550" i="1"/>
  <c r="L550" i="1"/>
  <c r="H550" i="1"/>
  <c r="P547" i="1"/>
  <c r="L547" i="1"/>
  <c r="H547" i="1"/>
  <c r="P546" i="1"/>
  <c r="N546" i="1"/>
  <c r="L546" i="1"/>
  <c r="J546" i="1"/>
  <c r="H546" i="1"/>
  <c r="N545" i="1"/>
  <c r="J545" i="1"/>
  <c r="P543" i="1"/>
  <c r="L543" i="1"/>
  <c r="H543" i="1"/>
  <c r="P542" i="1"/>
  <c r="N542" i="1"/>
  <c r="L542" i="1"/>
  <c r="J542" i="1"/>
  <c r="H542" i="1"/>
  <c r="N541" i="1"/>
  <c r="J541" i="1"/>
  <c r="P539" i="1"/>
  <c r="L539" i="1"/>
  <c r="H539" i="1"/>
  <c r="P538" i="1"/>
  <c r="N538" i="1"/>
  <c r="L538" i="1"/>
  <c r="J538" i="1"/>
  <c r="H538" i="1"/>
  <c r="N537" i="1"/>
  <c r="J537" i="1"/>
  <c r="P535" i="1"/>
  <c r="L535" i="1"/>
  <c r="H535" i="1"/>
  <c r="P534" i="1"/>
  <c r="N534" i="1"/>
  <c r="L534" i="1"/>
  <c r="J534" i="1"/>
  <c r="H534" i="1"/>
  <c r="N533" i="1"/>
  <c r="J533" i="1"/>
  <c r="P531" i="1"/>
  <c r="L531" i="1"/>
  <c r="H531" i="1"/>
  <c r="P530" i="1"/>
  <c r="N530" i="1"/>
  <c r="L530" i="1"/>
  <c r="J530" i="1"/>
  <c r="H530" i="1"/>
  <c r="N529" i="1"/>
  <c r="J529" i="1"/>
  <c r="P527" i="1"/>
  <c r="L527" i="1"/>
  <c r="H527" i="1"/>
  <c r="P526" i="1"/>
  <c r="N526" i="1"/>
  <c r="L526" i="1"/>
  <c r="J526" i="1"/>
  <c r="H526" i="1"/>
  <c r="N525" i="1"/>
  <c r="N524" i="1"/>
  <c r="J525" i="1"/>
  <c r="J524" i="1"/>
  <c r="N523" i="1"/>
  <c r="J523" i="1"/>
  <c r="L521" i="1"/>
  <c r="P552" i="1"/>
  <c r="N552" i="1"/>
  <c r="L552" i="1"/>
  <c r="J552" i="1"/>
  <c r="H552" i="1"/>
  <c r="Q551" i="1"/>
  <c r="N551" i="1"/>
  <c r="J551" i="1"/>
  <c r="P549" i="1"/>
  <c r="L549" i="1"/>
  <c r="H549" i="1"/>
  <c r="P548" i="1"/>
  <c r="N548" i="1"/>
  <c r="L548" i="1"/>
  <c r="J548" i="1"/>
  <c r="H548" i="1"/>
  <c r="Q547" i="1"/>
  <c r="N547" i="1"/>
  <c r="J547" i="1"/>
  <c r="P545" i="1"/>
  <c r="L545" i="1"/>
  <c r="H545" i="1"/>
  <c r="P544" i="1"/>
  <c r="N544" i="1"/>
  <c r="L544" i="1"/>
  <c r="J544" i="1"/>
  <c r="H544" i="1"/>
  <c r="Q543" i="1"/>
  <c r="N543" i="1"/>
  <c r="J543" i="1"/>
  <c r="P541" i="1"/>
  <c r="L541" i="1"/>
  <c r="H541" i="1"/>
  <c r="P540" i="1"/>
  <c r="N540" i="1"/>
  <c r="L540" i="1"/>
  <c r="J540" i="1"/>
  <c r="H540" i="1"/>
  <c r="Q539" i="1"/>
  <c r="N539" i="1"/>
  <c r="J539" i="1"/>
  <c r="P537" i="1"/>
  <c r="L537" i="1"/>
  <c r="H537" i="1"/>
  <c r="P536" i="1"/>
  <c r="N536" i="1"/>
  <c r="L536" i="1"/>
  <c r="J536" i="1"/>
  <c r="H536" i="1"/>
  <c r="Q535" i="1"/>
  <c r="N535" i="1"/>
  <c r="J535" i="1"/>
  <c r="P533" i="1"/>
  <c r="L533" i="1"/>
  <c r="H533" i="1"/>
  <c r="P532" i="1"/>
  <c r="N532" i="1"/>
  <c r="L532" i="1"/>
  <c r="J532" i="1"/>
  <c r="H532" i="1"/>
  <c r="Q531" i="1"/>
  <c r="N531" i="1"/>
  <c r="J531" i="1"/>
  <c r="P529" i="1"/>
  <c r="L529" i="1"/>
  <c r="H529" i="1"/>
  <c r="P528" i="1"/>
  <c r="N528" i="1"/>
  <c r="L528" i="1"/>
  <c r="J528" i="1"/>
  <c r="H528" i="1"/>
  <c r="Q527" i="1"/>
  <c r="N527" i="1"/>
  <c r="J527" i="1"/>
  <c r="P525" i="1"/>
  <c r="P524" i="1"/>
  <c r="L525" i="1"/>
  <c r="L524" i="1"/>
  <c r="H525" i="1"/>
  <c r="H524" i="1"/>
  <c r="P523" i="1"/>
  <c r="L523" i="1"/>
  <c r="H523" i="1"/>
  <c r="P522" i="1"/>
  <c r="N522" i="1"/>
  <c r="L522" i="1"/>
  <c r="J522" i="1"/>
  <c r="H522" i="1"/>
  <c r="H521" i="1"/>
  <c r="P521" i="1"/>
  <c r="J521" i="1"/>
  <c r="N521" i="1"/>
  <c r="Q411" i="1"/>
  <c r="Q391" i="1"/>
  <c r="Q378" i="1"/>
  <c r="Q390" i="1"/>
  <c r="Q406" i="1"/>
  <c r="J339" i="1"/>
  <c r="N339" i="1"/>
  <c r="H338" i="1"/>
  <c r="J338" i="1"/>
  <c r="N338" i="1"/>
  <c r="Q248" i="1"/>
  <c r="Q262" i="1"/>
  <c r="Q265" i="1"/>
  <c r="Q258" i="1"/>
  <c r="Q254" i="1"/>
  <c r="Q251" i="1"/>
  <c r="H68" i="1"/>
  <c r="Q156" i="1"/>
  <c r="Q157" i="1"/>
  <c r="Q152" i="1"/>
  <c r="Q146" i="1"/>
  <c r="Q160" i="1"/>
  <c r="Q161" i="1"/>
  <c r="Q163" i="1"/>
  <c r="Q141" i="1"/>
  <c r="Q137" i="1"/>
  <c r="Q164" i="1"/>
  <c r="Q214" i="1"/>
  <c r="Q260" i="1"/>
  <c r="Q264" i="1"/>
  <c r="Q263" i="1"/>
  <c r="R263" i="1" s="1"/>
  <c r="Q252" i="1"/>
  <c r="Q249" i="1"/>
  <c r="Q337" i="1"/>
  <c r="Q403" i="1"/>
  <c r="Q407" i="1"/>
  <c r="Q402" i="1"/>
  <c r="Q389" i="1"/>
  <c r="Q385" i="1"/>
  <c r="Q408" i="1"/>
  <c r="Q374" i="1"/>
  <c r="Q409" i="1"/>
  <c r="Q431" i="1"/>
  <c r="Q398" i="1"/>
  <c r="Q396" i="1"/>
  <c r="Q382" i="1"/>
  <c r="Q420" i="1"/>
  <c r="Q432" i="1"/>
  <c r="Q485" i="1"/>
  <c r="L592" i="1"/>
  <c r="P592" i="1"/>
  <c r="Q593" i="1"/>
  <c r="N593" i="1"/>
  <c r="N592" i="1"/>
  <c r="Q153" i="1"/>
  <c r="Q139" i="1"/>
  <c r="Q210" i="1"/>
  <c r="Q305" i="1"/>
  <c r="R305" i="1" s="1"/>
  <c r="Q383" i="1"/>
  <c r="Q392" i="1"/>
  <c r="Q399" i="1"/>
  <c r="Q425" i="1"/>
  <c r="Q387" i="1"/>
  <c r="Q373" i="1"/>
  <c r="Q424" i="1"/>
  <c r="Q388" i="1"/>
  <c r="Q394" i="1"/>
  <c r="Q422" i="1"/>
  <c r="Q430" i="1"/>
  <c r="Q429" i="1"/>
  <c r="Q482" i="1"/>
  <c r="J592" i="1"/>
  <c r="Q138" i="1"/>
  <c r="Q165" i="1"/>
  <c r="Q150" i="1"/>
  <c r="Q158" i="1"/>
  <c r="Q250" i="1"/>
  <c r="Q253" i="1"/>
  <c r="Q257" i="1"/>
  <c r="R257" i="1" s="1"/>
  <c r="Q255" i="1"/>
  <c r="Q415" i="1"/>
  <c r="Q376" i="1"/>
  <c r="Q413" i="1"/>
  <c r="Q400" i="1"/>
  <c r="R400" i="1" s="1"/>
  <c r="Q386" i="1"/>
  <c r="Q381" i="1"/>
  <c r="Q405" i="1"/>
  <c r="Q428" i="1"/>
  <c r="R428" i="1" s="1"/>
  <c r="Q414" i="1"/>
  <c r="Q486" i="1"/>
  <c r="H42" i="1"/>
  <c r="Q147" i="1"/>
  <c r="Q142" i="1"/>
  <c r="Q154" i="1"/>
  <c r="Q162" i="1"/>
  <c r="Q166" i="1"/>
  <c r="Q209" i="1"/>
  <c r="R211" i="1" s="1"/>
  <c r="Q212" i="1"/>
  <c r="Q259" i="1"/>
  <c r="R259" i="1" s="1"/>
  <c r="Q339" i="1"/>
  <c r="Q404" i="1"/>
  <c r="Q384" i="1"/>
  <c r="Q426" i="1"/>
  <c r="Q416" i="1"/>
  <c r="R416" i="1" s="1"/>
  <c r="Q401" i="1"/>
  <c r="Q423" i="1"/>
  <c r="Q484" i="1"/>
  <c r="Q483" i="1"/>
  <c r="Q521" i="1"/>
  <c r="Q213" i="1"/>
  <c r="Q304" i="1"/>
  <c r="Q397" i="1"/>
  <c r="R397" i="1" s="1"/>
  <c r="Q632" i="1"/>
  <c r="Q592" i="1"/>
  <c r="Q421" i="1"/>
  <c r="Q433" i="1"/>
  <c r="R433" i="1" s="1"/>
  <c r="Q375" i="1"/>
  <c r="Q377" i="1"/>
  <c r="Q410" i="1"/>
  <c r="Q417" i="1"/>
  <c r="R417" i="1" s="1"/>
  <c r="Q419" i="1"/>
  <c r="Q68" i="1"/>
  <c r="P17" i="1"/>
  <c r="N17" i="1"/>
  <c r="L17" i="1"/>
  <c r="J17" i="1"/>
  <c r="H17" i="1"/>
  <c r="R484" i="1" l="1"/>
  <c r="R304" i="1"/>
  <c r="R422" i="1"/>
  <c r="R254" i="1"/>
  <c r="R632" i="1"/>
  <c r="R143" i="1"/>
  <c r="R149" i="1"/>
  <c r="R303" i="1"/>
  <c r="R717" i="1"/>
  <c r="R718" i="1"/>
  <c r="R154" i="1"/>
  <c r="R486" i="1"/>
  <c r="R253" i="1"/>
  <c r="R165" i="1"/>
  <c r="R264" i="1"/>
  <c r="R137" i="1"/>
  <c r="R160" i="1"/>
  <c r="R156" i="1"/>
  <c r="R258" i="1"/>
  <c r="R250" i="1"/>
  <c r="R249" i="1"/>
  <c r="R260" i="1"/>
  <c r="R483" i="1"/>
  <c r="R255" i="1"/>
  <c r="R142" i="1"/>
  <c r="R141" i="1"/>
  <c r="R151" i="1"/>
  <c r="R155" i="1"/>
  <c r="R148" i="1"/>
  <c r="R144" i="1"/>
  <c r="R146" i="1"/>
  <c r="R339" i="1"/>
  <c r="R166" i="1"/>
  <c r="R147" i="1"/>
  <c r="R158" i="1"/>
  <c r="R393" i="1"/>
  <c r="R675" i="1"/>
  <c r="R677" i="1"/>
  <c r="R670" i="1"/>
  <c r="R681" i="1"/>
  <c r="R672" i="1"/>
  <c r="R671" i="1"/>
  <c r="R673" i="1"/>
  <c r="R680" i="1"/>
  <c r="R676" i="1"/>
  <c r="R678" i="1"/>
  <c r="R674" i="1"/>
  <c r="R679" i="1"/>
  <c r="R139" i="1"/>
  <c r="R252" i="1"/>
  <c r="R163" i="1"/>
  <c r="R152" i="1"/>
  <c r="R251" i="1"/>
  <c r="R262" i="1"/>
  <c r="R145" i="1"/>
  <c r="R159" i="1"/>
  <c r="R526" i="1"/>
  <c r="R138" i="1"/>
  <c r="R162" i="1"/>
  <c r="R150" i="1"/>
  <c r="R487" i="1"/>
  <c r="R153" i="1"/>
  <c r="R164" i="1"/>
  <c r="R161" i="1"/>
  <c r="R157" i="1"/>
  <c r="R136" i="1"/>
  <c r="R140" i="1"/>
  <c r="R135" i="1"/>
  <c r="R214" i="1"/>
  <c r="R527" i="1"/>
  <c r="A68" i="1"/>
  <c r="R377" i="1"/>
  <c r="R213" i="1"/>
  <c r="R423" i="1"/>
  <c r="R384" i="1"/>
  <c r="R212" i="1"/>
  <c r="R381" i="1"/>
  <c r="R376" i="1"/>
  <c r="R429" i="1"/>
  <c r="R388" i="1"/>
  <c r="R425" i="1"/>
  <c r="R338" i="1"/>
  <c r="R535" i="1"/>
  <c r="R631" i="1"/>
  <c r="R630" i="1"/>
  <c r="R382" i="1"/>
  <c r="R389" i="1"/>
  <c r="R419" i="1"/>
  <c r="R375" i="1"/>
  <c r="R401" i="1"/>
  <c r="R404" i="1"/>
  <c r="R414" i="1"/>
  <c r="R386" i="1"/>
  <c r="R415" i="1"/>
  <c r="R430" i="1"/>
  <c r="R424" i="1"/>
  <c r="R399" i="1"/>
  <c r="R210" i="1"/>
  <c r="R485" i="1"/>
  <c r="R396" i="1"/>
  <c r="R374" i="1"/>
  <c r="R402" i="1"/>
  <c r="R265" i="1"/>
  <c r="R406" i="1"/>
  <c r="R411" i="1"/>
  <c r="R531" i="1"/>
  <c r="R547" i="1"/>
  <c r="R629" i="1"/>
  <c r="R626" i="1"/>
  <c r="R524" i="1"/>
  <c r="R522" i="1"/>
  <c r="R542" i="1"/>
  <c r="R540" i="1"/>
  <c r="R534" i="1"/>
  <c r="R525" i="1"/>
  <c r="R552" i="1"/>
  <c r="R261" i="1"/>
  <c r="R432" i="1"/>
  <c r="R408" i="1"/>
  <c r="R543" i="1"/>
  <c r="R633" i="1"/>
  <c r="R533" i="1"/>
  <c r="R523" i="1"/>
  <c r="R544" i="1"/>
  <c r="R549" i="1"/>
  <c r="R536" i="1"/>
  <c r="R541" i="1"/>
  <c r="R545" i="1"/>
  <c r="R379" i="1"/>
  <c r="R412" i="1"/>
  <c r="R427" i="1"/>
  <c r="R392" i="1"/>
  <c r="R593" i="1"/>
  <c r="R398" i="1"/>
  <c r="R407" i="1"/>
  <c r="R390" i="1"/>
  <c r="R410" i="1"/>
  <c r="R421" i="1"/>
  <c r="R426" i="1"/>
  <c r="R405" i="1"/>
  <c r="R413" i="1"/>
  <c r="R394" i="1"/>
  <c r="R387" i="1"/>
  <c r="R383" i="1"/>
  <c r="R420" i="1"/>
  <c r="R431" i="1"/>
  <c r="R385" i="1"/>
  <c r="R403" i="1"/>
  <c r="R378" i="1"/>
  <c r="R539" i="1"/>
  <c r="R628" i="1"/>
  <c r="R537" i="1"/>
  <c r="R529" i="1"/>
  <c r="R550" i="1"/>
  <c r="R538" i="1"/>
  <c r="R548" i="1"/>
  <c r="R256" i="1"/>
  <c r="R418" i="1"/>
  <c r="R380" i="1"/>
  <c r="R409" i="1"/>
  <c r="R391" i="1"/>
  <c r="R551" i="1"/>
  <c r="R546" i="1"/>
  <c r="R532" i="1"/>
  <c r="R530" i="1"/>
  <c r="R528" i="1"/>
  <c r="R395" i="1"/>
  <c r="R69" i="1"/>
  <c r="A69" i="1"/>
  <c r="Q17" i="1"/>
</calcChain>
</file>

<file path=xl/sharedStrings.xml><?xml version="1.0" encoding="utf-8"?>
<sst xmlns="http://schemas.openxmlformats.org/spreadsheetml/2006/main" count="1814" uniqueCount="436">
  <si>
    <t>Федерация триатлона России</t>
  </si>
  <si>
    <t>Департамент молодежной политики и спорта Кемеровской области</t>
  </si>
  <si>
    <t>Федерация триатлона Кемеровской области</t>
  </si>
  <si>
    <t>Этап Кубка России по триатлону</t>
  </si>
  <si>
    <t xml:space="preserve">ПГТ. Инской. Беловский городской округ. </t>
  </si>
  <si>
    <t>15 июня 2019 года</t>
  </si>
  <si>
    <t>Дистанция: плавание 1,5 км + велогонка 40 км + бег 10 км</t>
  </si>
  <si>
    <t>Элита, мужчины</t>
  </si>
  <si>
    <t>Место</t>
  </si>
  <si>
    <t>Старт.
№</t>
  </si>
  <si>
    <t>Фамилия, имя</t>
  </si>
  <si>
    <t>Г.р.</t>
  </si>
  <si>
    <t>Квал.</t>
  </si>
  <si>
    <t>Город</t>
  </si>
  <si>
    <t>Бег</t>
  </si>
  <si>
    <t>М</t>
  </si>
  <si>
    <t>Т1</t>
  </si>
  <si>
    <t>Велогонка</t>
  </si>
  <si>
    <t>Т2</t>
  </si>
  <si>
    <t>Результат</t>
  </si>
  <si>
    <t>Отставание</t>
  </si>
  <si>
    <t>Выполн.
разряд</t>
  </si>
  <si>
    <t xml:space="preserve">Алявдин Аркадий </t>
  </si>
  <si>
    <t>КМС</t>
  </si>
  <si>
    <t>Красноярск</t>
  </si>
  <si>
    <t>Главный судья:</t>
  </si>
  <si>
    <t>Мусиенко В.И. (СС ВК г.Красноярск)</t>
  </si>
  <si>
    <t>Главный секретарь:</t>
  </si>
  <si>
    <t>Золотарев И.А. (г.Кемерово)</t>
  </si>
  <si>
    <t>Элита, женщины</t>
  </si>
  <si>
    <t>Черных Алина</t>
  </si>
  <si>
    <t>Открытый чемпионат Кемеровской области по триатлону</t>
  </si>
  <si>
    <t xml:space="preserve">Гутов Сергей </t>
  </si>
  <si>
    <t>Кемерово</t>
  </si>
  <si>
    <t xml:space="preserve">Пикалов Олег </t>
  </si>
  <si>
    <t>Осинники</t>
  </si>
  <si>
    <t xml:space="preserve">Алехин Григорий </t>
  </si>
  <si>
    <t>Новосибирск</t>
  </si>
  <si>
    <t xml:space="preserve">Бурмистров Александр </t>
  </si>
  <si>
    <t xml:space="preserve">Кононов Станислав </t>
  </si>
  <si>
    <t xml:space="preserve">Шакуров Дмитрий </t>
  </si>
  <si>
    <t xml:space="preserve">Гришаев Дмитрий </t>
  </si>
  <si>
    <t xml:space="preserve">Болохнин Владимир </t>
  </si>
  <si>
    <t>Юрга</t>
  </si>
  <si>
    <t xml:space="preserve">Лисенкин Евгений </t>
  </si>
  <si>
    <t xml:space="preserve">Васильев Константин </t>
  </si>
  <si>
    <t xml:space="preserve">Шахабутдинов Ренат </t>
  </si>
  <si>
    <t xml:space="preserve">Иванов Артем </t>
  </si>
  <si>
    <t xml:space="preserve">Ильин Сергей </t>
  </si>
  <si>
    <t>Белово</t>
  </si>
  <si>
    <t xml:space="preserve">Мохов Егор </t>
  </si>
  <si>
    <t xml:space="preserve">Ситов Александр </t>
  </si>
  <si>
    <t>Санкт-Петербург</t>
  </si>
  <si>
    <t xml:space="preserve">Васильев Егор </t>
  </si>
  <si>
    <t xml:space="preserve">Коробцов Денис </t>
  </si>
  <si>
    <t xml:space="preserve">Турбаба Валерий </t>
  </si>
  <si>
    <t xml:space="preserve">Шлыков Виталий </t>
  </si>
  <si>
    <t>Крупянко Иван</t>
  </si>
  <si>
    <t xml:space="preserve">Иванов Сергей </t>
  </si>
  <si>
    <t xml:space="preserve">Голомидов Александр </t>
  </si>
  <si>
    <t xml:space="preserve">Легомский Михаил </t>
  </si>
  <si>
    <t xml:space="preserve">Агафонов Денис </t>
  </si>
  <si>
    <t xml:space="preserve">Шрейдер Андрей </t>
  </si>
  <si>
    <t xml:space="preserve">Баянов Павел </t>
  </si>
  <si>
    <t xml:space="preserve">Молчуев Евгений </t>
  </si>
  <si>
    <t>Томск</t>
  </si>
  <si>
    <t xml:space="preserve">Максачук Павел </t>
  </si>
  <si>
    <t>Барнаул</t>
  </si>
  <si>
    <t xml:space="preserve">Шадрин Евгений </t>
  </si>
  <si>
    <t xml:space="preserve">Сердцев Андрей </t>
  </si>
  <si>
    <t xml:space="preserve">Кузнецов Антон </t>
  </si>
  <si>
    <t>Новокузнецк</t>
  </si>
  <si>
    <t xml:space="preserve">Курников Игорь </t>
  </si>
  <si>
    <t xml:space="preserve">Мусатов Сергей </t>
  </si>
  <si>
    <t xml:space="preserve">Солдатов Владимир </t>
  </si>
  <si>
    <t xml:space="preserve">Горнец Михаил </t>
  </si>
  <si>
    <t xml:space="preserve">Середкин Алексей </t>
  </si>
  <si>
    <t xml:space="preserve">Михайлов Владимир </t>
  </si>
  <si>
    <t xml:space="preserve">Шкуркин Константин </t>
  </si>
  <si>
    <t xml:space="preserve">Егошин Егор  </t>
  </si>
  <si>
    <t xml:space="preserve">Бригунцов Павел </t>
  </si>
  <si>
    <t xml:space="preserve">Демчук Николай </t>
  </si>
  <si>
    <t xml:space="preserve">Паркаев Олег </t>
  </si>
  <si>
    <t xml:space="preserve">Комиссаров Антон </t>
  </si>
  <si>
    <t>Снежинск</t>
  </si>
  <si>
    <t xml:space="preserve">Середин Андрей </t>
  </si>
  <si>
    <t xml:space="preserve">Огнев Данила </t>
  </si>
  <si>
    <t xml:space="preserve">Скоробогатько Сергей </t>
  </si>
  <si>
    <t xml:space="preserve">Шакиров Руслан </t>
  </si>
  <si>
    <t xml:space="preserve">Мормышев Антон </t>
  </si>
  <si>
    <t xml:space="preserve">Судаков Илья </t>
  </si>
  <si>
    <t xml:space="preserve">Горбунцов Олег </t>
  </si>
  <si>
    <t xml:space="preserve">Якушевский Антон </t>
  </si>
  <si>
    <t xml:space="preserve">Мусиенко Владимир </t>
  </si>
  <si>
    <t xml:space="preserve">Семёнов Антон </t>
  </si>
  <si>
    <t xml:space="preserve">Смагин Сергей </t>
  </si>
  <si>
    <t xml:space="preserve">Лобанов Прохор </t>
  </si>
  <si>
    <t>Берёзовский</t>
  </si>
  <si>
    <t xml:space="preserve">Бутыльский Илья </t>
  </si>
  <si>
    <t xml:space="preserve">Валеев Сергей </t>
  </si>
  <si>
    <t xml:space="preserve">Чагин Евгений </t>
  </si>
  <si>
    <t>Бухаров В</t>
  </si>
  <si>
    <t xml:space="preserve">Суходолин Олег </t>
  </si>
  <si>
    <t xml:space="preserve">Бахирев Евгений </t>
  </si>
  <si>
    <t xml:space="preserve">Лялин Михаил </t>
  </si>
  <si>
    <t xml:space="preserve">Гейдрих Сергей </t>
  </si>
  <si>
    <t>Женщины</t>
  </si>
  <si>
    <t xml:space="preserve">Евменова Татьяна </t>
  </si>
  <si>
    <t xml:space="preserve">Герасимова Наталья </t>
  </si>
  <si>
    <t xml:space="preserve">Щербаненко Татьяна </t>
  </si>
  <si>
    <t>Бердск</t>
  </si>
  <si>
    <t xml:space="preserve">Колечкина Вера </t>
  </si>
  <si>
    <t xml:space="preserve">Подгорнова Анастасия </t>
  </si>
  <si>
    <t xml:space="preserve">Прохорова Елизавета </t>
  </si>
  <si>
    <t>Чемпионат Кемеровской области по триатлону</t>
  </si>
  <si>
    <t>Открытое первенство Кемеровской области по триатлону</t>
  </si>
  <si>
    <t>Эстафета</t>
  </si>
  <si>
    <t xml:space="preserve">Земляной Владимир
Ушаков Егор
Полякова Елена </t>
  </si>
  <si>
    <t>1979
1984
1980</t>
  </si>
  <si>
    <t>"Forest glade" 
Кемерово</t>
  </si>
  <si>
    <t xml:space="preserve">Костин Сергей 
Кулёв Игорь 
Ушев Максим </t>
  </si>
  <si>
    <t>1964
1963
1975</t>
  </si>
  <si>
    <t>"КРУтые"
Кемерово</t>
  </si>
  <si>
    <t>Шаломенцева Ксения
Кулагин Александр
Сидорович Анна</t>
  </si>
  <si>
    <t>1986
1982
1979</t>
  </si>
  <si>
    <t>"Красавицы и бородач"
Кемерово</t>
  </si>
  <si>
    <t xml:space="preserve">Гуль Георгий
Шиманский Иван
Шевнин Сергей </t>
  </si>
  <si>
    <t>1985
1999
1980</t>
  </si>
  <si>
    <t>"Быстрее тени"
Кемерово</t>
  </si>
  <si>
    <t>Дмитриев Иван 
Зеленцов Евгений 
Воробьев Андрей</t>
  </si>
  <si>
    <t>1984
1986
1976</t>
  </si>
  <si>
    <t>"Трицепс"
Кемерово</t>
  </si>
  <si>
    <t xml:space="preserve">Герасимов Павел 
Лавров Владимир
Оленев Станислав </t>
  </si>
  <si>
    <t>1983
1986
1983</t>
  </si>
  <si>
    <t>"Альфа-Самса"
Кемерово</t>
  </si>
  <si>
    <t xml:space="preserve">Резепин Дмитрий
Мосунов Артём
Бобров Илья </t>
  </si>
  <si>
    <t>1988
1984
1991</t>
  </si>
  <si>
    <t>"TRI богатыря"
Кемерово</t>
  </si>
  <si>
    <t xml:space="preserve">Тычаева Лариса 
Сазыкина Людмила
Сладкоедова Инна </t>
  </si>
  <si>
    <t>1978
1977
1993</t>
  </si>
  <si>
    <t>"IronGirls"
Кемерово</t>
  </si>
  <si>
    <t>Горбунцов Леонид
Пухорев Виталий
Рыбаков Анатолий</t>
  </si>
  <si>
    <t>2001
1979
1985</t>
  </si>
  <si>
    <t>"Белово"
Белово</t>
  </si>
  <si>
    <t>Калинина Надежда
Вострухова Ольга
Моисеева Виктория</t>
  </si>
  <si>
    <t>1986
1984
1977</t>
  </si>
  <si>
    <t>"Томички"
Томск</t>
  </si>
  <si>
    <t>Плавание</t>
  </si>
  <si>
    <t>Мужчины, юниоры (18-23 года, 2001-1996 г.)</t>
  </si>
  <si>
    <t>Юниоры (18-23 года, 2001-1996 г.)</t>
  </si>
  <si>
    <t>Мужчины (24-29 лет, 1995-1990 г.)</t>
  </si>
  <si>
    <t>Мужчины (30-39 лет, 1989-1980 г.)</t>
  </si>
  <si>
    <t>Женщины (30-39 лет, 1989-1980 г.)</t>
  </si>
  <si>
    <t>Мужчины (40-49 лет, 1979-1970 г.)</t>
  </si>
  <si>
    <t>Мужчины (50-59 лет, 1969-1960 г.)</t>
  </si>
  <si>
    <t>Мужчины (60+ лет, 1959 г. и старше)</t>
  </si>
  <si>
    <t>Проводящая организация:</t>
  </si>
  <si>
    <t>Федерация триатлона России Департамент молодежной политики и спорта Кемеровской области, Федерация триатлона Кемеровской области</t>
  </si>
  <si>
    <t>Название соревнований:</t>
  </si>
  <si>
    <t>Этап Кубка России по триатлону, Открытый чемпионат и первенство Кемеровской области по триатлону</t>
  </si>
  <si>
    <t>Место проведения:</t>
  </si>
  <si>
    <t>пгт Инской, Беловский городской округ</t>
  </si>
  <si>
    <t>Дата:</t>
  </si>
  <si>
    <t>Мусиенко В.И. (ССВК, г.Красноярск)</t>
  </si>
  <si>
    <t>Начало соревнований:</t>
  </si>
  <si>
    <t>ч  м</t>
  </si>
  <si>
    <t>Перепад высоты:</t>
  </si>
  <si>
    <t>Максимальный подъем:</t>
  </si>
  <si>
    <t>Сумма перепадов высот:</t>
  </si>
  <si>
    <t>Характер трассы:</t>
  </si>
  <si>
    <t>Темпер. возд в начале:</t>
  </si>
  <si>
    <t>Темпер. возд в конце:</t>
  </si>
  <si>
    <t>Ветер:</t>
  </si>
  <si>
    <t>Текст файла заголовка:</t>
  </si>
  <si>
    <t>Текст файла подножия:</t>
  </si>
  <si>
    <t>Группа участников:</t>
  </si>
  <si>
    <t>м50-59</t>
  </si>
  <si>
    <t>Окончание соревнований:</t>
  </si>
  <si>
    <t>Номер</t>
  </si>
  <si>
    <t>Fis код</t>
  </si>
  <si>
    <t>Rus код</t>
  </si>
  <si>
    <t>Фамилия</t>
  </si>
  <si>
    <t>Англ имя</t>
  </si>
  <si>
    <t>Год рождения</t>
  </si>
  <si>
    <t>Квалификация</t>
  </si>
  <si>
    <t>Субъект РФ (регион)</t>
  </si>
  <si>
    <t>Пар. зачет</t>
  </si>
  <si>
    <t>Команда</t>
  </si>
  <si>
    <t>Время финиша</t>
  </si>
  <si>
    <t>Время старта</t>
  </si>
  <si>
    <t>Примечание</t>
  </si>
  <si>
    <t>Лично/ВК</t>
  </si>
  <si>
    <t>Статус</t>
  </si>
  <si>
    <t>Вып. квалификация</t>
  </si>
  <si>
    <t>Очки</t>
  </si>
  <si>
    <t>FIS поинты</t>
  </si>
  <si>
    <t>RUS поинты</t>
  </si>
  <si>
    <t>Количество кругов</t>
  </si>
  <si>
    <t>Штраф</t>
  </si>
  <si>
    <t>Группа</t>
  </si>
  <si>
    <t>Реальное время старта</t>
  </si>
  <si>
    <t>Чистое время гонки</t>
  </si>
  <si>
    <t>Круг 1</t>
  </si>
  <si>
    <t>Круг 2</t>
  </si>
  <si>
    <t>Круг 3</t>
  </si>
  <si>
    <t>Круг 4</t>
  </si>
  <si>
    <t>Круг 5</t>
  </si>
  <si>
    <t>Пикалов Олег</t>
  </si>
  <si>
    <t xml:space="preserve">Осинники                                          </t>
  </si>
  <si>
    <t xml:space="preserve">                                                  </t>
  </si>
  <si>
    <t xml:space="preserve">          </t>
  </si>
  <si>
    <t xml:space="preserve"> </t>
  </si>
  <si>
    <t>Михайлов Владимир</t>
  </si>
  <si>
    <t xml:space="preserve">Новосибирск                                       </t>
  </si>
  <si>
    <t>+</t>
  </si>
  <si>
    <t>Суходолин Олег</t>
  </si>
  <si>
    <t xml:space="preserve">Томск                                             </t>
  </si>
  <si>
    <t>сводная мужчины</t>
  </si>
  <si>
    <t>3ч44м</t>
  </si>
  <si>
    <t>Быстрее  тени</t>
  </si>
  <si>
    <t>эстафета</t>
  </si>
  <si>
    <t>Судаков Илья</t>
  </si>
  <si>
    <t xml:space="preserve">Кемерово                                          </t>
  </si>
  <si>
    <t>+00:00:15,5</t>
  </si>
  <si>
    <t>м30-39</t>
  </si>
  <si>
    <t>Турбаба Валерий</t>
  </si>
  <si>
    <t>+00:03:41,1</t>
  </si>
  <si>
    <t>Молчуев Евгений</t>
  </si>
  <si>
    <t>+00:05:37,3</t>
  </si>
  <si>
    <t>+00:05:43,0</t>
  </si>
  <si>
    <t>Легомский Михаил</t>
  </si>
  <si>
    <t xml:space="preserve">Санкт-Петербург                                   </t>
  </si>
  <si>
    <t>+00:06:11,1</t>
  </si>
  <si>
    <t>м40-49</t>
  </si>
  <si>
    <t>Бахирев Евгений</t>
  </si>
  <si>
    <t>+00:06:47,6</t>
  </si>
  <si>
    <t>Чагин Евгений</t>
  </si>
  <si>
    <t>+00:07:20,6</t>
  </si>
  <si>
    <t>Семёнов Антон</t>
  </si>
  <si>
    <t>+00:08:29,2</t>
  </si>
  <si>
    <t>Середин Андрей</t>
  </si>
  <si>
    <t>+00:08:45,7</t>
  </si>
  <si>
    <t>м24-29</t>
  </si>
  <si>
    <t>Максачук Павел</t>
  </si>
  <si>
    <t xml:space="preserve">Барнаул                                           </t>
  </si>
  <si>
    <t>+00:09:27,1</t>
  </si>
  <si>
    <t>Лялин Михаил</t>
  </si>
  <si>
    <t>+00:09:41,7</t>
  </si>
  <si>
    <t>ю18-23</t>
  </si>
  <si>
    <t>Шадрин Евгений</t>
  </si>
  <si>
    <t>+00:10:36,0</t>
  </si>
  <si>
    <t>Васильев Егор</t>
  </si>
  <si>
    <t xml:space="preserve">Белово                                            </t>
  </si>
  <si>
    <t>+00:10:55,1</t>
  </si>
  <si>
    <t>Мормышев Антон</t>
  </si>
  <si>
    <t>+00:12:03,3</t>
  </si>
  <si>
    <t>Якушевский Антон</t>
  </si>
  <si>
    <t>+00:12:14,6</t>
  </si>
  <si>
    <t>Томички</t>
  </si>
  <si>
    <t>+00:12:45,8</t>
  </si>
  <si>
    <t>Огнев Данила</t>
  </si>
  <si>
    <t>+00:14:54,9</t>
  </si>
  <si>
    <t>Иванов Артем</t>
  </si>
  <si>
    <t>+00:15:56,7</t>
  </si>
  <si>
    <t>Лобанов Прохор</t>
  </si>
  <si>
    <t xml:space="preserve">Берёзовский                                       </t>
  </si>
  <si>
    <t>+00:16:05,1</t>
  </si>
  <si>
    <t>Альфа-самса</t>
  </si>
  <si>
    <t>+00:16:25,1</t>
  </si>
  <si>
    <t>Шкуркин Константин</t>
  </si>
  <si>
    <t>+00:17:28,3</t>
  </si>
  <si>
    <t>+00:19:35,1</t>
  </si>
  <si>
    <t>Горбунцов Олег</t>
  </si>
  <si>
    <t>+00:20:49,6</t>
  </si>
  <si>
    <t>Паркаев Олег</t>
  </si>
  <si>
    <t>+00:22:52,1</t>
  </si>
  <si>
    <t>Колечкина Вера</t>
  </si>
  <si>
    <t>+00:22:53,4</t>
  </si>
  <si>
    <t>ж30-39</t>
  </si>
  <si>
    <t>Саушев Вадим</t>
  </si>
  <si>
    <t>Минусинск</t>
  </si>
  <si>
    <t>+00:23:19,1</t>
  </si>
  <si>
    <t>Трицепс</t>
  </si>
  <si>
    <t>+00:23:26,7</t>
  </si>
  <si>
    <t>Tri  богатыря</t>
  </si>
  <si>
    <t>+00:25:05,5</t>
  </si>
  <si>
    <t>Красавицы  и бородач</t>
  </si>
  <si>
    <t>+00:25:48,0</t>
  </si>
  <si>
    <t>Баянов Павел</t>
  </si>
  <si>
    <t>+00:27:06,6</t>
  </si>
  <si>
    <t>Гутов Сергей</t>
  </si>
  <si>
    <t>+00:29:52,5</t>
  </si>
  <si>
    <t>Шрейдер Андрей</t>
  </si>
  <si>
    <t>+00:31:08,3</t>
  </si>
  <si>
    <t>Валеев Сергей</t>
  </si>
  <si>
    <t>+00:31:27,3</t>
  </si>
  <si>
    <t>Мусиенко Владимир</t>
  </si>
  <si>
    <t xml:space="preserve">Красноярск                                        </t>
  </si>
  <si>
    <t>+00:31:30,2</t>
  </si>
  <si>
    <t>м60+</t>
  </si>
  <si>
    <t>Ильин Сергей</t>
  </si>
  <si>
    <t>+00:31:54,1</t>
  </si>
  <si>
    <t>Васильев Константин</t>
  </si>
  <si>
    <t>+00:32:17,3</t>
  </si>
  <si>
    <t>+00:33:11,4</t>
  </si>
  <si>
    <t>Крутые</t>
  </si>
  <si>
    <t>+00:33:30,2</t>
  </si>
  <si>
    <t>Сердцев Андрей</t>
  </si>
  <si>
    <t>+00:33:42,0</t>
  </si>
  <si>
    <t>Бригунцов Павел</t>
  </si>
  <si>
    <t>+00:35:07,6</t>
  </si>
  <si>
    <t>Комиссаров Антон</t>
  </si>
  <si>
    <t xml:space="preserve">Снежинск                                          </t>
  </si>
  <si>
    <t>+00:36:19,7</t>
  </si>
  <si>
    <t>Бурмистров Александр</t>
  </si>
  <si>
    <t>+00:36:33,7</t>
  </si>
  <si>
    <t xml:space="preserve"> Forest glade</t>
  </si>
  <si>
    <t>+00:36:42,8</t>
  </si>
  <si>
    <t>Коробцов Денис</t>
  </si>
  <si>
    <t>+00:37:11,2</t>
  </si>
  <si>
    <t>+00:37:59,8</t>
  </si>
  <si>
    <t>Шлыков Виталий</t>
  </si>
  <si>
    <t>+00:39:07,6</t>
  </si>
  <si>
    <t>Демчук Николай</t>
  </si>
  <si>
    <t>+00:39:19,9</t>
  </si>
  <si>
    <t>Скоробогатько Сергей</t>
  </si>
  <si>
    <t>+00:39:48,3</t>
  </si>
  <si>
    <t>Подгорнова Анастасия</t>
  </si>
  <si>
    <t>+00:40:01,3</t>
  </si>
  <si>
    <t>Бутыльский Илья</t>
  </si>
  <si>
    <t>+00:40:48,2</t>
  </si>
  <si>
    <t>Кононов Станислав</t>
  </si>
  <si>
    <t>+00:41:36,0</t>
  </si>
  <si>
    <t>Прохорова Елизавета</t>
  </si>
  <si>
    <t>+00:41:49,7</t>
  </si>
  <si>
    <t>Гейдрих Сергей</t>
  </si>
  <si>
    <t>+00:42:19,1</t>
  </si>
  <si>
    <t>Мохов Егор</t>
  </si>
  <si>
    <t>+00:43:50,1</t>
  </si>
  <si>
    <t>Шахабутдинов Ренат</t>
  </si>
  <si>
    <t>+00:45:06,8</t>
  </si>
  <si>
    <t>Лисенкин Евгений</t>
  </si>
  <si>
    <t>+00:45:19,0</t>
  </si>
  <si>
    <t>Алехин Григорий</t>
  </si>
  <si>
    <t>+00:45:39,7</t>
  </si>
  <si>
    <t>Курников Игорь</t>
  </si>
  <si>
    <t xml:space="preserve">Новокузнецк                                       </t>
  </si>
  <si>
    <t>+00:46:51,9</t>
  </si>
  <si>
    <t>Горнец Михаил</t>
  </si>
  <si>
    <t>+00:47:42,3</t>
  </si>
  <si>
    <t>Егошин Егор</t>
  </si>
  <si>
    <t>+00:47:50,0</t>
  </si>
  <si>
    <t>Болохнин Владимир</t>
  </si>
  <si>
    <t xml:space="preserve">Юрга                                              </t>
  </si>
  <si>
    <t>+00:49:10,1</t>
  </si>
  <si>
    <t>Шакиров Руслан</t>
  </si>
  <si>
    <t>+00:49:26,9</t>
  </si>
  <si>
    <t>Смагин Сергей</t>
  </si>
  <si>
    <t>+00:51:48,1</t>
  </si>
  <si>
    <t>Агафонов Денис</t>
  </si>
  <si>
    <t>+00:51:59,9</t>
  </si>
  <si>
    <t>Щербаненко Татьяна</t>
  </si>
  <si>
    <t xml:space="preserve">Бердск                                            </t>
  </si>
  <si>
    <t>+00:53:50,9</t>
  </si>
  <si>
    <t>Мусатов Сергей</t>
  </si>
  <si>
    <t>+00:55:53,6</t>
  </si>
  <si>
    <t>Иванов Сергей</t>
  </si>
  <si>
    <t>+00:56:04,8</t>
  </si>
  <si>
    <t>Евменова Татьяна</t>
  </si>
  <si>
    <t>+01:00:06,2</t>
  </si>
  <si>
    <t>Солдатов Владимир</t>
  </si>
  <si>
    <t>+01:00:11,4</t>
  </si>
  <si>
    <t>+01:00:43,0</t>
  </si>
  <si>
    <t>Голомидов Александр</t>
  </si>
  <si>
    <t>+01:03:56,7</t>
  </si>
  <si>
    <t>Середкин Алексей</t>
  </si>
  <si>
    <t>+01:04:44,5</t>
  </si>
  <si>
    <t>Кузнецов Антон</t>
  </si>
  <si>
    <t>+01:05:06,6</t>
  </si>
  <si>
    <t>Iron Girls</t>
  </si>
  <si>
    <t>+01:17:55,2</t>
  </si>
  <si>
    <t>Герасимова Наталья</t>
  </si>
  <si>
    <t>+01:25:57,7</t>
  </si>
  <si>
    <t>Шакуров Дмитрий</t>
  </si>
  <si>
    <t>Сошел</t>
  </si>
  <si>
    <t>Гришаев Дмитрий</t>
  </si>
  <si>
    <t>Ситов Александр</t>
  </si>
  <si>
    <t>+00:11:51,0</t>
  </si>
  <si>
    <t>Рез. аннул.</t>
  </si>
  <si>
    <t>ДСК</t>
  </si>
  <si>
    <t>Температура воды -18 град</t>
  </si>
  <si>
    <t>Температура воздуха -14 град</t>
  </si>
  <si>
    <t>Министерство спорта Российской Федерации</t>
  </si>
  <si>
    <t>2 этап Кубка России по триатлону</t>
  </si>
  <si>
    <t>Элита. Мужчины</t>
  </si>
  <si>
    <t>Элита. Женщины</t>
  </si>
  <si>
    <t>посадка на велосипед</t>
  </si>
  <si>
    <t>драфтинг</t>
  </si>
  <si>
    <t>костюм вне корзины</t>
  </si>
  <si>
    <t>драфтинг, повторный драфтинг дисквал</t>
  </si>
  <si>
    <t>сход после первого круга</t>
  </si>
  <si>
    <t>лини спешивания</t>
  </si>
  <si>
    <t>туфли вне корзины</t>
  </si>
  <si>
    <t>сход после второго разворота на ббнкв</t>
  </si>
  <si>
    <t>сход на первом круге</t>
  </si>
  <si>
    <t>Технический делегат ФТР:</t>
  </si>
  <si>
    <t>Аппеляционное жюри:</t>
  </si>
  <si>
    <t>Заместитель главного судьи</t>
  </si>
  <si>
    <t xml:space="preserve">Золотарев О.Г. </t>
  </si>
  <si>
    <t>ВК</t>
  </si>
  <si>
    <t xml:space="preserve"> (г.Озерск)</t>
  </si>
  <si>
    <t xml:space="preserve">Мусиенко В.И. </t>
  </si>
  <si>
    <t>(г.Красноярск)</t>
  </si>
  <si>
    <t>Золотарев И.А.</t>
  </si>
  <si>
    <t xml:space="preserve"> (г.Кемерово)</t>
  </si>
  <si>
    <t xml:space="preserve">Исмагилов А.С. </t>
  </si>
  <si>
    <t>(г.Озерск)</t>
  </si>
  <si>
    <t xml:space="preserve">Ярощук Н.Н. </t>
  </si>
  <si>
    <t>(г.Кемерово)</t>
  </si>
  <si>
    <t xml:space="preserve">(г.Озерск), </t>
  </si>
  <si>
    <t xml:space="preserve">Гуль А.А. </t>
  </si>
  <si>
    <t>Н/Ф</t>
  </si>
  <si>
    <t>Номер 50 - штраф за драфтинг</t>
  </si>
  <si>
    <t>Номер 41 - штраф за инвентарь вне корзины</t>
  </si>
  <si>
    <t>Номер 108 - дисквалификация за драфтинг</t>
  </si>
  <si>
    <t>Номер 33 - штраф за инвентарь вне корзины</t>
  </si>
  <si>
    <t>Номер 33 - штраф за драфтинг</t>
  </si>
  <si>
    <t>Номер 72 - штраф за сход с велосипеда после линии схода</t>
  </si>
  <si>
    <t>Номер 27 - штраф за посадку на велосипед до линии посадки</t>
  </si>
  <si>
    <t>Номер 51 - штраф за драфтинг</t>
  </si>
  <si>
    <t>Номер 77 - штраф за инвентарь вне корзины</t>
  </si>
  <si>
    <t>Номер 71 - штраф за инвентарь вне корзины</t>
  </si>
  <si>
    <t>Номер 78 - штраф за драфтинг</t>
  </si>
  <si>
    <t>Номер 67 - штраф за инвентарь вне корзины</t>
  </si>
  <si>
    <t>Номер 38 - штраф за инвентарь вне корзины</t>
  </si>
  <si>
    <t>Номер 104 - штраф за драфтинг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</si>
</sst>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+mm:ss.0"/>
    <numFmt numFmtId="165" formatCode="[$-F800]dddd\,\ mmmm\ dd\,\ yyyy"/>
    <numFmt numFmtId="166" formatCode="\+mm:ss"/>
    <numFmt numFmtId="167" formatCode="h:mm:ss.0"/>
    <numFmt numFmtId="168" formatCode="\+h:mm:ss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45" fontId="1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0" fontId="7" fillId="0" borderId="1" xfId="0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/>
    <xf numFmtId="0" fontId="1" fillId="0" borderId="0" xfId="0" applyFont="1" applyFill="1" applyBorder="1"/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165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21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47" fontId="0" fillId="0" borderId="0" xfId="0" applyNumberFormat="1"/>
    <xf numFmtId="4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/>
    <xf numFmtId="4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7" fontId="1" fillId="0" borderId="7" xfId="0" applyNumberFormat="1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21" fontId="1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7" fontId="1" fillId="0" borderId="17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/>
    <xf numFmtId="0" fontId="1" fillId="0" borderId="19" xfId="0" applyNumberFormat="1" applyFont="1" applyBorder="1" applyAlignment="1">
      <alignment horizontal="center" vertical="center"/>
    </xf>
    <xf numFmtId="165" fontId="1" fillId="0" borderId="19" xfId="0" applyNumberFormat="1" applyFont="1" applyBorder="1"/>
    <xf numFmtId="47" fontId="1" fillId="0" borderId="19" xfId="0" applyNumberFormat="1" applyFont="1" applyBorder="1" applyAlignment="1">
      <alignment horizontal="center" vertical="center"/>
    </xf>
    <xf numFmtId="167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Fill="1" applyBorder="1"/>
    <xf numFmtId="0" fontId="1" fillId="0" borderId="17" xfId="0" applyNumberFormat="1" applyFont="1" applyBorder="1" applyAlignment="1">
      <alignment horizontal="center" vertical="center"/>
    </xf>
    <xf numFmtId="165" fontId="1" fillId="0" borderId="17" xfId="0" applyNumberFormat="1" applyFont="1" applyBorder="1"/>
    <xf numFmtId="168" fontId="1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5" fontId="1" fillId="0" borderId="17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/>
    <xf numFmtId="0" fontId="1" fillId="0" borderId="19" xfId="0" applyFont="1" applyFill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/>
    <xf numFmtId="45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1" fillId="0" borderId="0" xfId="0" applyFont="1"/>
    <xf numFmtId="45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/>
    <xf numFmtId="47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71439</xdr:colOff>
      <xdr:row>0</xdr:row>
      <xdr:rowOff>113111</xdr:rowOff>
    </xdr:from>
    <xdr:ext cx="1178718" cy="1023937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71439" y="113111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399348</xdr:colOff>
      <xdr:row>0</xdr:row>
      <xdr:rowOff>65486</xdr:rowOff>
    </xdr:from>
    <xdr:to>
      <xdr:col>2</xdr:col>
      <xdr:colOff>1528206</xdr:colOff>
      <xdr:row>5</xdr:row>
      <xdr:rowOff>232173</xdr:rowOff>
    </xdr:to>
    <xdr:pic>
      <xdr:nvPicPr>
        <xdr:cNvPr id="3" name="Picture 2" descr="gerb-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4698" y="65486"/>
          <a:ext cx="1128858" cy="1081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7047</xdr:colOff>
      <xdr:row>0</xdr:row>
      <xdr:rowOff>0</xdr:rowOff>
    </xdr:from>
    <xdr:ext cx="1178718" cy="1023937"/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7047" y="0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399348</xdr:colOff>
      <xdr:row>25</xdr:row>
      <xdr:rowOff>65486</xdr:rowOff>
    </xdr:from>
    <xdr:to>
      <xdr:col>2</xdr:col>
      <xdr:colOff>1528206</xdr:colOff>
      <xdr:row>30</xdr:row>
      <xdr:rowOff>232173</xdr:rowOff>
    </xdr:to>
    <xdr:pic>
      <xdr:nvPicPr>
        <xdr:cNvPr id="5" name="Picture 2" descr="gerb-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4698" y="5047061"/>
          <a:ext cx="1128858" cy="1081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17778</xdr:colOff>
      <xdr:row>355</xdr:row>
      <xdr:rowOff>16524</xdr:rowOff>
    </xdr:from>
    <xdr:ext cx="1178718" cy="1023937"/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17778" y="45124778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399348</xdr:colOff>
      <xdr:row>355</xdr:row>
      <xdr:rowOff>22564</xdr:rowOff>
    </xdr:from>
    <xdr:to>
      <xdr:col>2</xdr:col>
      <xdr:colOff>1528206</xdr:colOff>
      <xdr:row>360</xdr:row>
      <xdr:rowOff>143532</xdr:rowOff>
    </xdr:to>
    <xdr:pic>
      <xdr:nvPicPr>
        <xdr:cNvPr id="7" name="Picture 2" descr="gerb-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2334" y="45130818"/>
          <a:ext cx="1128858" cy="1033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17778</xdr:colOff>
      <xdr:row>464</xdr:row>
      <xdr:rowOff>16527</xdr:rowOff>
    </xdr:from>
    <xdr:ext cx="1178718" cy="1023937"/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17778" y="61405823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345687</xdr:colOff>
      <xdr:row>464</xdr:row>
      <xdr:rowOff>22562</xdr:rowOff>
    </xdr:from>
    <xdr:to>
      <xdr:col>2</xdr:col>
      <xdr:colOff>1474545</xdr:colOff>
      <xdr:row>469</xdr:row>
      <xdr:rowOff>143530</xdr:rowOff>
    </xdr:to>
    <xdr:pic>
      <xdr:nvPicPr>
        <xdr:cNvPr id="9" name="Picture 2" descr="gerb-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673" y="61411858"/>
          <a:ext cx="1128858" cy="1033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7045</xdr:colOff>
      <xdr:row>503</xdr:row>
      <xdr:rowOff>5792</xdr:rowOff>
    </xdr:from>
    <xdr:ext cx="1178718" cy="1023937"/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7045" y="67083257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334954</xdr:colOff>
      <xdr:row>503</xdr:row>
      <xdr:rowOff>22559</xdr:rowOff>
    </xdr:from>
    <xdr:to>
      <xdr:col>2</xdr:col>
      <xdr:colOff>1463812</xdr:colOff>
      <xdr:row>508</xdr:row>
      <xdr:rowOff>143527</xdr:rowOff>
    </xdr:to>
    <xdr:pic>
      <xdr:nvPicPr>
        <xdr:cNvPr id="11" name="Picture 2" descr="gerb-n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940" y="67100024"/>
          <a:ext cx="1128858" cy="1033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17779</xdr:colOff>
      <xdr:row>574</xdr:row>
      <xdr:rowOff>16529</xdr:rowOff>
    </xdr:from>
    <xdr:ext cx="1178718" cy="1023937"/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17779" y="77708332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345688</xdr:colOff>
      <xdr:row>574</xdr:row>
      <xdr:rowOff>22564</xdr:rowOff>
    </xdr:from>
    <xdr:to>
      <xdr:col>2</xdr:col>
      <xdr:colOff>1474546</xdr:colOff>
      <xdr:row>579</xdr:row>
      <xdr:rowOff>143531</xdr:rowOff>
    </xdr:to>
    <xdr:pic>
      <xdr:nvPicPr>
        <xdr:cNvPr id="13" name="Picture 2" descr="gerb-n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674" y="77714367"/>
          <a:ext cx="1128858" cy="1033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388616</xdr:colOff>
      <xdr:row>0</xdr:row>
      <xdr:rowOff>0</xdr:rowOff>
    </xdr:from>
    <xdr:to>
      <xdr:col>2</xdr:col>
      <xdr:colOff>1517474</xdr:colOff>
      <xdr:row>56</xdr:row>
      <xdr:rowOff>122061</xdr:rowOff>
    </xdr:to>
    <xdr:pic>
      <xdr:nvPicPr>
        <xdr:cNvPr id="15" name="Picture 2" descr="gerb-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1602" y="0"/>
          <a:ext cx="1128858" cy="10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17778</xdr:colOff>
      <xdr:row>83</xdr:row>
      <xdr:rowOff>16523</xdr:rowOff>
    </xdr:from>
    <xdr:ext cx="1178718" cy="1023937"/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17778" y="4974889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334954</xdr:colOff>
      <xdr:row>83</xdr:row>
      <xdr:rowOff>22565</xdr:rowOff>
    </xdr:from>
    <xdr:to>
      <xdr:col>2</xdr:col>
      <xdr:colOff>1463812</xdr:colOff>
      <xdr:row>88</xdr:row>
      <xdr:rowOff>143531</xdr:rowOff>
    </xdr:to>
    <xdr:pic>
      <xdr:nvPicPr>
        <xdr:cNvPr id="17" name="Picture 2" descr="gerb-n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940" y="4980931"/>
          <a:ext cx="1128858" cy="1033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17778</xdr:colOff>
      <xdr:row>116</xdr:row>
      <xdr:rowOff>16526</xdr:rowOff>
    </xdr:from>
    <xdr:ext cx="1178718" cy="1023937"/>
    <xdr:pic>
      <xdr:nvPicPr>
        <xdr:cNvPr id="18" name="Рисунок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17778" y="9933258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388616</xdr:colOff>
      <xdr:row>116</xdr:row>
      <xdr:rowOff>22565</xdr:rowOff>
    </xdr:from>
    <xdr:to>
      <xdr:col>2</xdr:col>
      <xdr:colOff>1517474</xdr:colOff>
      <xdr:row>121</xdr:row>
      <xdr:rowOff>143532</xdr:rowOff>
    </xdr:to>
    <xdr:pic>
      <xdr:nvPicPr>
        <xdr:cNvPr id="19" name="Picture 2" descr="gerb-n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1602" y="9939297"/>
          <a:ext cx="1128858" cy="1033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7046</xdr:colOff>
      <xdr:row>191</xdr:row>
      <xdr:rowOff>16528</xdr:rowOff>
    </xdr:from>
    <xdr:ext cx="1178718" cy="1023937"/>
    <xdr:pic>
      <xdr:nvPicPr>
        <xdr:cNvPr id="20" name="Рисунок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7046" y="20730049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345687</xdr:colOff>
      <xdr:row>191</xdr:row>
      <xdr:rowOff>22565</xdr:rowOff>
    </xdr:from>
    <xdr:to>
      <xdr:col>2</xdr:col>
      <xdr:colOff>1474545</xdr:colOff>
      <xdr:row>196</xdr:row>
      <xdr:rowOff>143531</xdr:rowOff>
    </xdr:to>
    <xdr:pic>
      <xdr:nvPicPr>
        <xdr:cNvPr id="21" name="Picture 2" descr="gerb-n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673" y="20736086"/>
          <a:ext cx="1128858" cy="1033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7047</xdr:colOff>
      <xdr:row>230</xdr:row>
      <xdr:rowOff>16530</xdr:rowOff>
    </xdr:from>
    <xdr:ext cx="1178718" cy="1023937"/>
    <xdr:pic>
      <xdr:nvPicPr>
        <xdr:cNvPr id="22" name="Рисунок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7047" y="26418220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367152</xdr:colOff>
      <xdr:row>230</xdr:row>
      <xdr:rowOff>22565</xdr:rowOff>
    </xdr:from>
    <xdr:to>
      <xdr:col>2</xdr:col>
      <xdr:colOff>1496010</xdr:colOff>
      <xdr:row>235</xdr:row>
      <xdr:rowOff>143531</xdr:rowOff>
    </xdr:to>
    <xdr:pic>
      <xdr:nvPicPr>
        <xdr:cNvPr id="23" name="Picture 2" descr="gerb-n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0138" y="26424255"/>
          <a:ext cx="1128858" cy="1033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17777</xdr:colOff>
      <xdr:row>284</xdr:row>
      <xdr:rowOff>16525</xdr:rowOff>
    </xdr:from>
    <xdr:ext cx="1178718" cy="1023937"/>
    <xdr:pic>
      <xdr:nvPicPr>
        <xdr:cNvPr id="24" name="Рисунок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17777" y="34478243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367152</xdr:colOff>
      <xdr:row>284</xdr:row>
      <xdr:rowOff>22565</xdr:rowOff>
    </xdr:from>
    <xdr:to>
      <xdr:col>2</xdr:col>
      <xdr:colOff>1496010</xdr:colOff>
      <xdr:row>289</xdr:row>
      <xdr:rowOff>143532</xdr:rowOff>
    </xdr:to>
    <xdr:pic>
      <xdr:nvPicPr>
        <xdr:cNvPr id="25" name="Picture 2" descr="gerb-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0138" y="34484283"/>
          <a:ext cx="1128858" cy="1033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17777</xdr:colOff>
      <xdr:row>319</xdr:row>
      <xdr:rowOff>16529</xdr:rowOff>
    </xdr:from>
    <xdr:ext cx="1178718" cy="1023937"/>
    <xdr:pic>
      <xdr:nvPicPr>
        <xdr:cNvPr id="26" name="Рисунок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17777" y="39801515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367152</xdr:colOff>
      <xdr:row>319</xdr:row>
      <xdr:rowOff>22565</xdr:rowOff>
    </xdr:from>
    <xdr:to>
      <xdr:col>2</xdr:col>
      <xdr:colOff>1496010</xdr:colOff>
      <xdr:row>324</xdr:row>
      <xdr:rowOff>143532</xdr:rowOff>
    </xdr:to>
    <xdr:pic>
      <xdr:nvPicPr>
        <xdr:cNvPr id="27" name="Picture 2" descr="gerb-n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0138" y="39807551"/>
          <a:ext cx="1128858" cy="1033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17778</xdr:colOff>
      <xdr:row>607</xdr:row>
      <xdr:rowOff>16519</xdr:rowOff>
    </xdr:from>
    <xdr:ext cx="1178718" cy="1023937"/>
    <xdr:pic>
      <xdr:nvPicPr>
        <xdr:cNvPr id="28" name="Рисунок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17778" y="82484237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399348</xdr:colOff>
      <xdr:row>607</xdr:row>
      <xdr:rowOff>22565</xdr:rowOff>
    </xdr:from>
    <xdr:to>
      <xdr:col>2</xdr:col>
      <xdr:colOff>1528206</xdr:colOff>
      <xdr:row>612</xdr:row>
      <xdr:rowOff>145785</xdr:rowOff>
    </xdr:to>
    <xdr:pic>
      <xdr:nvPicPr>
        <xdr:cNvPr id="29" name="Picture 2" descr="gerb-n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2334" y="82490283"/>
          <a:ext cx="1128858" cy="1035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113234</xdr:colOff>
      <xdr:row>0</xdr:row>
      <xdr:rowOff>26832</xdr:rowOff>
    </xdr:from>
    <xdr:to>
      <xdr:col>19</xdr:col>
      <xdr:colOff>1</xdr:colOff>
      <xdr:row>52</xdr:row>
      <xdr:rowOff>163669</xdr:rowOff>
    </xdr:to>
    <xdr:pic>
      <xdr:nvPicPr>
        <xdr:cNvPr id="30" name="Рисунок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4537" y="26832"/>
          <a:ext cx="2328386" cy="536620"/>
        </a:xfrm>
        <a:prstGeom prst="rect">
          <a:avLst/>
        </a:prstGeom>
      </xdr:spPr>
    </xdr:pic>
    <xdr:clientData/>
  </xdr:twoCellAnchor>
  <xdr:twoCellAnchor editAs="oneCell">
    <xdr:from>
      <xdr:col>15</xdr:col>
      <xdr:colOff>118064</xdr:colOff>
      <xdr:row>25</xdr:row>
      <xdr:rowOff>18246</xdr:rowOff>
    </xdr:from>
    <xdr:to>
      <xdr:col>19</xdr:col>
      <xdr:colOff>4831</xdr:colOff>
      <xdr:row>52</xdr:row>
      <xdr:rowOff>160986</xdr:rowOff>
    </xdr:to>
    <xdr:pic>
      <xdr:nvPicPr>
        <xdr:cNvPr id="31" name="Рисунок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367" y="4955147"/>
          <a:ext cx="2328386" cy="536620"/>
        </a:xfrm>
        <a:prstGeom prst="rect">
          <a:avLst/>
        </a:prstGeom>
      </xdr:spPr>
    </xdr:pic>
    <xdr:clientData/>
  </xdr:twoCellAnchor>
  <xdr:twoCellAnchor editAs="oneCell">
    <xdr:from>
      <xdr:col>15</xdr:col>
      <xdr:colOff>126103</xdr:colOff>
      <xdr:row>355</xdr:row>
      <xdr:rowOff>16104</xdr:rowOff>
    </xdr:from>
    <xdr:to>
      <xdr:col>19</xdr:col>
      <xdr:colOff>3039</xdr:colOff>
      <xdr:row>357</xdr:row>
      <xdr:rowOff>171724</xdr:rowOff>
    </xdr:to>
    <xdr:pic>
      <xdr:nvPicPr>
        <xdr:cNvPr id="32" name="Рисунок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695" y="45124358"/>
          <a:ext cx="2382048" cy="520521"/>
        </a:xfrm>
        <a:prstGeom prst="rect">
          <a:avLst/>
        </a:prstGeom>
      </xdr:spPr>
    </xdr:pic>
    <xdr:clientData/>
  </xdr:twoCellAnchor>
  <xdr:twoCellAnchor editAs="oneCell">
    <xdr:from>
      <xdr:col>15</xdr:col>
      <xdr:colOff>130934</xdr:colOff>
      <xdr:row>464</xdr:row>
      <xdr:rowOff>18250</xdr:rowOff>
    </xdr:from>
    <xdr:to>
      <xdr:col>19</xdr:col>
      <xdr:colOff>7870</xdr:colOff>
      <xdr:row>466</xdr:row>
      <xdr:rowOff>179235</xdr:rowOff>
    </xdr:to>
    <xdr:pic>
      <xdr:nvPicPr>
        <xdr:cNvPr id="33" name="Рисунок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1526" y="61407546"/>
          <a:ext cx="2382048" cy="525887"/>
        </a:xfrm>
        <a:prstGeom prst="rect">
          <a:avLst/>
        </a:prstGeom>
      </xdr:spPr>
    </xdr:pic>
    <xdr:clientData/>
  </xdr:twoCellAnchor>
  <xdr:twoCellAnchor editAs="oneCell">
    <xdr:from>
      <xdr:col>15</xdr:col>
      <xdr:colOff>126106</xdr:colOff>
      <xdr:row>503</xdr:row>
      <xdr:rowOff>16105</xdr:rowOff>
    </xdr:from>
    <xdr:to>
      <xdr:col>19</xdr:col>
      <xdr:colOff>3042</xdr:colOff>
      <xdr:row>505</xdr:row>
      <xdr:rowOff>171725</xdr:rowOff>
    </xdr:to>
    <xdr:pic>
      <xdr:nvPicPr>
        <xdr:cNvPr id="34" name="Рисунок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698" y="67093570"/>
          <a:ext cx="2382048" cy="520522"/>
        </a:xfrm>
        <a:prstGeom prst="rect">
          <a:avLst/>
        </a:prstGeom>
      </xdr:spPr>
    </xdr:pic>
    <xdr:clientData/>
  </xdr:twoCellAnchor>
  <xdr:twoCellAnchor editAs="oneCell">
    <xdr:from>
      <xdr:col>15</xdr:col>
      <xdr:colOff>126105</xdr:colOff>
      <xdr:row>574</xdr:row>
      <xdr:rowOff>16108</xdr:rowOff>
    </xdr:from>
    <xdr:to>
      <xdr:col>19</xdr:col>
      <xdr:colOff>3041</xdr:colOff>
      <xdr:row>576</xdr:row>
      <xdr:rowOff>171727</xdr:rowOff>
    </xdr:to>
    <xdr:pic>
      <xdr:nvPicPr>
        <xdr:cNvPr id="35" name="Рисунок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697" y="77707911"/>
          <a:ext cx="2382048" cy="520521"/>
        </a:xfrm>
        <a:prstGeom prst="rect">
          <a:avLst/>
        </a:prstGeom>
      </xdr:spPr>
    </xdr:pic>
    <xdr:clientData/>
  </xdr:twoCellAnchor>
  <xdr:twoCellAnchor editAs="oneCell">
    <xdr:from>
      <xdr:col>15</xdr:col>
      <xdr:colOff>128788</xdr:colOff>
      <xdr:row>83</xdr:row>
      <xdr:rowOff>16107</xdr:rowOff>
    </xdr:from>
    <xdr:to>
      <xdr:col>19</xdr:col>
      <xdr:colOff>5724</xdr:colOff>
      <xdr:row>85</xdr:row>
      <xdr:rowOff>171728</xdr:rowOff>
    </xdr:to>
    <xdr:pic>
      <xdr:nvPicPr>
        <xdr:cNvPr id="37" name="Рисунок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9380" y="4974473"/>
          <a:ext cx="2382048" cy="520522"/>
        </a:xfrm>
        <a:prstGeom prst="rect">
          <a:avLst/>
        </a:prstGeom>
      </xdr:spPr>
    </xdr:pic>
    <xdr:clientData/>
  </xdr:twoCellAnchor>
  <xdr:twoCellAnchor editAs="oneCell">
    <xdr:from>
      <xdr:col>15</xdr:col>
      <xdr:colOff>128787</xdr:colOff>
      <xdr:row>116</xdr:row>
      <xdr:rowOff>24157</xdr:rowOff>
    </xdr:from>
    <xdr:to>
      <xdr:col>19</xdr:col>
      <xdr:colOff>5723</xdr:colOff>
      <xdr:row>119</xdr:row>
      <xdr:rowOff>2693</xdr:rowOff>
    </xdr:to>
    <xdr:pic>
      <xdr:nvPicPr>
        <xdr:cNvPr id="38" name="Рисунок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9379" y="9940889"/>
          <a:ext cx="2382048" cy="525888"/>
        </a:xfrm>
        <a:prstGeom prst="rect">
          <a:avLst/>
        </a:prstGeom>
      </xdr:spPr>
    </xdr:pic>
    <xdr:clientData/>
  </xdr:twoCellAnchor>
  <xdr:twoCellAnchor editAs="oneCell">
    <xdr:from>
      <xdr:col>15</xdr:col>
      <xdr:colOff>128787</xdr:colOff>
      <xdr:row>191</xdr:row>
      <xdr:rowOff>24157</xdr:rowOff>
    </xdr:from>
    <xdr:to>
      <xdr:col>19</xdr:col>
      <xdr:colOff>5723</xdr:colOff>
      <xdr:row>194</xdr:row>
      <xdr:rowOff>2693</xdr:rowOff>
    </xdr:to>
    <xdr:pic>
      <xdr:nvPicPr>
        <xdr:cNvPr id="39" name="Рисунок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9379" y="20737678"/>
          <a:ext cx="2382048" cy="525888"/>
        </a:xfrm>
        <a:prstGeom prst="rect">
          <a:avLst/>
        </a:prstGeom>
      </xdr:spPr>
    </xdr:pic>
    <xdr:clientData/>
  </xdr:twoCellAnchor>
  <xdr:twoCellAnchor editAs="oneCell">
    <xdr:from>
      <xdr:col>15</xdr:col>
      <xdr:colOff>126106</xdr:colOff>
      <xdr:row>230</xdr:row>
      <xdr:rowOff>21472</xdr:rowOff>
    </xdr:from>
    <xdr:to>
      <xdr:col>19</xdr:col>
      <xdr:colOff>3042</xdr:colOff>
      <xdr:row>233</xdr:row>
      <xdr:rowOff>8</xdr:rowOff>
    </xdr:to>
    <xdr:pic>
      <xdr:nvPicPr>
        <xdr:cNvPr id="40" name="Рисунок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698" y="26423162"/>
          <a:ext cx="2382048" cy="525889"/>
        </a:xfrm>
        <a:prstGeom prst="rect">
          <a:avLst/>
        </a:prstGeom>
      </xdr:spPr>
    </xdr:pic>
    <xdr:clientData/>
  </xdr:twoCellAnchor>
  <xdr:twoCellAnchor editAs="oneCell">
    <xdr:from>
      <xdr:col>15</xdr:col>
      <xdr:colOff>126103</xdr:colOff>
      <xdr:row>284</xdr:row>
      <xdr:rowOff>16108</xdr:rowOff>
    </xdr:from>
    <xdr:to>
      <xdr:col>19</xdr:col>
      <xdr:colOff>3039</xdr:colOff>
      <xdr:row>286</xdr:row>
      <xdr:rowOff>171728</xdr:rowOff>
    </xdr:to>
    <xdr:pic>
      <xdr:nvPicPr>
        <xdr:cNvPr id="41" name="Рисунок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695" y="34477826"/>
          <a:ext cx="2382048" cy="520522"/>
        </a:xfrm>
        <a:prstGeom prst="rect">
          <a:avLst/>
        </a:prstGeom>
      </xdr:spPr>
    </xdr:pic>
    <xdr:clientData/>
  </xdr:twoCellAnchor>
  <xdr:twoCellAnchor editAs="oneCell">
    <xdr:from>
      <xdr:col>15</xdr:col>
      <xdr:colOff>126104</xdr:colOff>
      <xdr:row>319</xdr:row>
      <xdr:rowOff>16104</xdr:rowOff>
    </xdr:from>
    <xdr:to>
      <xdr:col>19</xdr:col>
      <xdr:colOff>3040</xdr:colOff>
      <xdr:row>321</xdr:row>
      <xdr:rowOff>171723</xdr:rowOff>
    </xdr:to>
    <xdr:pic>
      <xdr:nvPicPr>
        <xdr:cNvPr id="42" name="Рисунок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696" y="39801090"/>
          <a:ext cx="2382048" cy="520521"/>
        </a:xfrm>
        <a:prstGeom prst="rect">
          <a:avLst/>
        </a:prstGeom>
      </xdr:spPr>
    </xdr:pic>
    <xdr:clientData/>
  </xdr:twoCellAnchor>
  <xdr:twoCellAnchor editAs="oneCell">
    <xdr:from>
      <xdr:col>15</xdr:col>
      <xdr:colOff>126104</xdr:colOff>
      <xdr:row>607</xdr:row>
      <xdr:rowOff>16105</xdr:rowOff>
    </xdr:from>
    <xdr:to>
      <xdr:col>19</xdr:col>
      <xdr:colOff>3040</xdr:colOff>
      <xdr:row>609</xdr:row>
      <xdr:rowOff>171724</xdr:rowOff>
    </xdr:to>
    <xdr:pic>
      <xdr:nvPicPr>
        <xdr:cNvPr id="43" name="Рисунок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696" y="82483823"/>
          <a:ext cx="2382048" cy="520521"/>
        </a:xfrm>
        <a:prstGeom prst="rect">
          <a:avLst/>
        </a:prstGeom>
      </xdr:spPr>
    </xdr:pic>
    <xdr:clientData/>
  </xdr:twoCellAnchor>
  <xdr:oneCellAnchor>
    <xdr:from>
      <xdr:col>0</xdr:col>
      <xdr:colOff>17778</xdr:colOff>
      <xdr:row>651</xdr:row>
      <xdr:rowOff>16524</xdr:rowOff>
    </xdr:from>
    <xdr:ext cx="1178718" cy="1023937"/>
    <xdr:pic>
      <xdr:nvPicPr>
        <xdr:cNvPr id="44" name="Рисунок 4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17778" y="45275031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399348</xdr:colOff>
      <xdr:row>651</xdr:row>
      <xdr:rowOff>22564</xdr:rowOff>
    </xdr:from>
    <xdr:to>
      <xdr:col>2</xdr:col>
      <xdr:colOff>1528206</xdr:colOff>
      <xdr:row>656</xdr:row>
      <xdr:rowOff>143532</xdr:rowOff>
    </xdr:to>
    <xdr:pic>
      <xdr:nvPicPr>
        <xdr:cNvPr id="45" name="Picture 2" descr="gerb-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2334" y="45281071"/>
          <a:ext cx="1128858" cy="1033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126103</xdr:colOff>
      <xdr:row>651</xdr:row>
      <xdr:rowOff>16104</xdr:rowOff>
    </xdr:from>
    <xdr:ext cx="2382048" cy="520521"/>
    <xdr:pic>
      <xdr:nvPicPr>
        <xdr:cNvPr id="46" name="Рисунок 45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695" y="45274611"/>
          <a:ext cx="2382048" cy="520521"/>
        </a:xfrm>
        <a:prstGeom prst="rect">
          <a:avLst/>
        </a:prstGeom>
      </xdr:spPr>
    </xdr:pic>
    <xdr:clientData/>
  </xdr:oneCellAnchor>
  <xdr:oneCellAnchor>
    <xdr:from>
      <xdr:col>0</xdr:col>
      <xdr:colOff>17778</xdr:colOff>
      <xdr:row>698</xdr:row>
      <xdr:rowOff>16527</xdr:rowOff>
    </xdr:from>
    <xdr:ext cx="1178718" cy="1023937"/>
    <xdr:pic>
      <xdr:nvPicPr>
        <xdr:cNvPr id="47" name="Рисунок 4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5" t="10792" r="5405" b="11870"/>
        <a:stretch/>
      </xdr:blipFill>
      <xdr:spPr bwMode="auto">
        <a:xfrm>
          <a:off x="17778" y="61566809"/>
          <a:ext cx="1178718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345687</xdr:colOff>
      <xdr:row>698</xdr:row>
      <xdr:rowOff>22562</xdr:rowOff>
    </xdr:from>
    <xdr:to>
      <xdr:col>2</xdr:col>
      <xdr:colOff>1474545</xdr:colOff>
      <xdr:row>703</xdr:row>
      <xdr:rowOff>143530</xdr:rowOff>
    </xdr:to>
    <xdr:pic>
      <xdr:nvPicPr>
        <xdr:cNvPr id="48" name="Picture 2" descr="gerb-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673" y="61572844"/>
          <a:ext cx="1128858" cy="1033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130934</xdr:colOff>
      <xdr:row>698</xdr:row>
      <xdr:rowOff>18250</xdr:rowOff>
    </xdr:from>
    <xdr:ext cx="2382048" cy="525887"/>
    <xdr:pic>
      <xdr:nvPicPr>
        <xdr:cNvPr id="49" name="Рисунок 48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1526" y="61568532"/>
          <a:ext cx="2382048" cy="5258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6"/>
  <sheetViews>
    <sheetView showZeros="0" tabSelected="1" topLeftCell="A387" zoomScale="88" zoomScaleNormal="71" zoomScaleSheetLayoutView="71" workbookViewId="0">
      <selection activeCell="F395" sqref="F395"/>
    </sheetView>
  </sheetViews>
  <sheetFormatPr defaultRowHeight="15" x14ac:dyDescent="0.25"/>
  <cols>
    <col min="1" max="1" width="6.42578125" customWidth="1"/>
    <col min="2" max="2" width="7" customWidth="1"/>
    <col min="3" max="3" width="25.5703125" customWidth="1"/>
    <col min="4" max="4" width="6.42578125" customWidth="1"/>
    <col min="5" max="5" width="6.140625" customWidth="1"/>
    <col min="6" max="6" width="19.7109375" bestFit="1" customWidth="1"/>
    <col min="7" max="7" width="9.85546875" customWidth="1"/>
    <col min="8" max="8" width="3.5703125" customWidth="1"/>
    <col min="9" max="9" width="8.85546875" customWidth="1"/>
    <col min="10" max="10" width="3.5703125" customWidth="1"/>
    <col min="11" max="11" width="10.85546875" customWidth="1"/>
    <col min="12" max="12" width="3.5703125" customWidth="1"/>
    <col min="14" max="14" width="3.5703125" customWidth="1"/>
    <col min="15" max="15" width="10.42578125" bestFit="1" customWidth="1"/>
    <col min="16" max="16" width="3.5703125" customWidth="1"/>
    <col min="17" max="17" width="10.85546875" customWidth="1"/>
    <col min="18" max="18" width="12" customWidth="1"/>
    <col min="19" max="19" width="10.140625" customWidth="1"/>
  </cols>
  <sheetData>
    <row r="1" spans="1:19" ht="14.45" hidden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14.45" hidden="1" x14ac:dyDescent="0.3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4.45" hidden="1" x14ac:dyDescent="0.3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14.45" hidden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4.45" hidden="1" x14ac:dyDescent="0.3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ht="14.45" hidden="1" x14ac:dyDescent="0.3">
      <c r="A6" s="135"/>
      <c r="B6" s="135"/>
      <c r="C6" s="1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35"/>
      <c r="Q6" s="135"/>
      <c r="R6" s="135"/>
      <c r="S6" s="135"/>
    </row>
    <row r="7" spans="1:19" ht="17.45" hidden="1" x14ac:dyDescent="0.3">
      <c r="A7" s="136" t="s">
        <v>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</row>
    <row r="8" spans="1:19" ht="15.6" hidden="1" x14ac:dyDescent="0.3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1:19" ht="14.45" hidden="1" x14ac:dyDescent="0.3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8" t="s">
        <v>5</v>
      </c>
      <c r="O9" s="128"/>
      <c r="P9" s="128"/>
      <c r="Q9" s="128"/>
      <c r="R9" s="128"/>
      <c r="S9" s="128"/>
    </row>
    <row r="10" spans="1:19" ht="14.45" hidden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4.45" hidden="1" x14ac:dyDescent="0.3">
      <c r="A11" s="5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8"/>
      <c r="R11" s="128"/>
      <c r="S11" s="128"/>
    </row>
    <row r="12" spans="1:19" ht="14.45" hidden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8"/>
      <c r="R12" s="128"/>
      <c r="S12" s="128"/>
    </row>
    <row r="13" spans="1:19" ht="14.45" hidden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/>
      <c r="R13" s="6"/>
      <c r="S13" s="6"/>
    </row>
    <row r="14" spans="1:19" ht="14.45" hidden="1" x14ac:dyDescent="0.3">
      <c r="A14" s="130" t="s">
        <v>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</row>
    <row r="15" spans="1:19" ht="14.45" hidden="1" x14ac:dyDescent="0.3">
      <c r="A15" s="3"/>
      <c r="B15" s="3"/>
      <c r="C15" s="3"/>
      <c r="D15" s="3"/>
      <c r="E15" s="3"/>
      <c r="F15" s="3"/>
      <c r="G15" s="3"/>
      <c r="H15" s="7"/>
      <c r="I15" s="7"/>
      <c r="J15" s="7"/>
      <c r="K15" s="7"/>
      <c r="L15" s="7"/>
      <c r="M15" s="7"/>
      <c r="N15" s="7"/>
      <c r="O15" s="7"/>
      <c r="P15" s="7"/>
      <c r="Q15" s="8"/>
      <c r="R15" s="3"/>
      <c r="S15" s="3"/>
    </row>
    <row r="16" spans="1:19" ht="26.45" hidden="1" x14ac:dyDescent="0.3">
      <c r="A16" s="9" t="s">
        <v>8</v>
      </c>
      <c r="B16" s="10" t="s">
        <v>9</v>
      </c>
      <c r="C16" s="9" t="s">
        <v>10</v>
      </c>
      <c r="D16" s="9" t="s">
        <v>11</v>
      </c>
      <c r="E16" s="9" t="s">
        <v>12</v>
      </c>
      <c r="F16" s="9" t="s">
        <v>13</v>
      </c>
      <c r="G16" s="9" t="s">
        <v>147</v>
      </c>
      <c r="H16" s="9" t="s">
        <v>15</v>
      </c>
      <c r="I16" s="9" t="s">
        <v>16</v>
      </c>
      <c r="J16" s="9" t="s">
        <v>15</v>
      </c>
      <c r="K16" s="9" t="s">
        <v>17</v>
      </c>
      <c r="L16" s="9" t="s">
        <v>15</v>
      </c>
      <c r="M16" s="9" t="s">
        <v>18</v>
      </c>
      <c r="N16" s="9" t="s">
        <v>15</v>
      </c>
      <c r="O16" s="9" t="s">
        <v>14</v>
      </c>
      <c r="P16" s="9" t="s">
        <v>15</v>
      </c>
      <c r="Q16" s="9" t="s">
        <v>19</v>
      </c>
      <c r="R16" s="10" t="s">
        <v>20</v>
      </c>
      <c r="S16" s="10" t="s">
        <v>21</v>
      </c>
    </row>
    <row r="17" spans="1:19" ht="14.45" hidden="1" x14ac:dyDescent="0.3">
      <c r="A17" s="11"/>
      <c r="B17" s="11">
        <v>1</v>
      </c>
      <c r="C17" s="12" t="s">
        <v>22</v>
      </c>
      <c r="D17" s="11">
        <v>1997</v>
      </c>
      <c r="E17" s="11" t="s">
        <v>23</v>
      </c>
      <c r="F17" s="13" t="s">
        <v>24</v>
      </c>
      <c r="G17" s="14" t="e">
        <f>VLOOKUP(B17,Альт!$B$22:$AR$101,27,FALSE)</f>
        <v>#N/A</v>
      </c>
      <c r="H17" s="11" t="e">
        <f>RANK(G17,G17:G18,1)</f>
        <v>#N/A</v>
      </c>
      <c r="I17" s="14" t="e">
        <f>VLOOKUP(B17,Альт!$B$22:$AR$101,29,FALSE)-VLOOKUP(B17,Альт!$B$22:$AR$101,27,FALSE)</f>
        <v>#N/A</v>
      </c>
      <c r="J17" s="11" t="e">
        <f>RANK(I17,I17:I18,1)</f>
        <v>#N/A</v>
      </c>
      <c r="K17" s="14" t="e">
        <f>VLOOKUP(B17,Альт!$B$22:$AR$101,31,FALSE)-VLOOKUP(B17,Альт!$B$22:$AR$101,29,FALSE)</f>
        <v>#N/A</v>
      </c>
      <c r="L17" s="11" t="e">
        <f>RANK(K17,K17:K18,1)</f>
        <v>#N/A</v>
      </c>
      <c r="M17" s="14" t="e">
        <f>VLOOKUP(B17,Альт!$B$22:$AR$101,33,FALSE)-VLOOKUP(B17,Альт!$B$22:$AR$101,31,FALSE)</f>
        <v>#N/A</v>
      </c>
      <c r="N17" s="11" t="e">
        <f>RANK(M17,M17:M18,1)</f>
        <v>#N/A</v>
      </c>
      <c r="O17" s="14" t="e">
        <f>VLOOKUP(B17,Альт!$B$22:$AR$101,35,FALSE)-VLOOKUP(B17,Альт!$B$22:$AR$101,33,FALSE)</f>
        <v>#N/A</v>
      </c>
      <c r="P17" s="11" t="e">
        <f>RANK(O17,O17:O18,1)</f>
        <v>#N/A</v>
      </c>
      <c r="Q17" s="14" t="e">
        <f>G17+I17+K17+M17+O17</f>
        <v>#N/A</v>
      </c>
      <c r="R17" s="15">
        <v>0</v>
      </c>
      <c r="S17" s="11"/>
    </row>
    <row r="18" spans="1:19" ht="14.45" hidden="1" x14ac:dyDescent="0.3">
      <c r="A18" s="16"/>
      <c r="B18" s="16"/>
      <c r="C18" s="17"/>
      <c r="D18" s="16"/>
      <c r="E18" s="16"/>
      <c r="F18" s="18"/>
      <c r="G18" s="19"/>
      <c r="H18" s="16"/>
      <c r="I18" s="19"/>
      <c r="J18" s="16"/>
      <c r="K18" s="19"/>
      <c r="L18" s="16"/>
      <c r="M18" s="19"/>
      <c r="N18" s="16"/>
      <c r="O18" s="19"/>
      <c r="P18" s="16"/>
      <c r="Q18" s="19"/>
      <c r="R18" s="20"/>
      <c r="S18" s="16"/>
    </row>
    <row r="19" spans="1:19" ht="14.45" hidden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45" hidden="1" x14ac:dyDescent="0.3">
      <c r="A20" s="1"/>
      <c r="B20" s="21" t="s">
        <v>25</v>
      </c>
      <c r="C20" s="21"/>
      <c r="D20" s="22"/>
      <c r="E20" s="22"/>
      <c r="F20" s="22"/>
      <c r="G20" s="1"/>
      <c r="H20" s="1"/>
      <c r="I20" s="1" t="s">
        <v>26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45" hidden="1" x14ac:dyDescent="0.3">
      <c r="A21" s="1"/>
      <c r="B21" s="21"/>
      <c r="C21" s="2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45" hidden="1" x14ac:dyDescent="0.3">
      <c r="A22" s="1"/>
      <c r="B22" s="132" t="s">
        <v>27</v>
      </c>
      <c r="C22" s="132"/>
      <c r="D22" s="133"/>
      <c r="E22" s="133"/>
      <c r="F22" s="133"/>
      <c r="G22" s="1"/>
      <c r="H22" s="1"/>
      <c r="I22" s="1" t="s">
        <v>28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45" hidden="1" x14ac:dyDescent="0.3">
      <c r="A23" s="1"/>
      <c r="B23" s="21"/>
      <c r="C23" s="21"/>
      <c r="D23" s="22"/>
      <c r="E23" s="22"/>
      <c r="F23" s="2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45" hidden="1" x14ac:dyDescent="0.3">
      <c r="A24" s="1"/>
      <c r="B24" s="21"/>
      <c r="C24" s="21"/>
      <c r="D24" s="22"/>
      <c r="E24" s="22"/>
      <c r="F24" s="2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45" hidden="1" x14ac:dyDescent="0.3">
      <c r="A25" s="1"/>
      <c r="B25" s="21"/>
      <c r="C25" s="21"/>
      <c r="D25" s="22"/>
      <c r="E25" s="22"/>
      <c r="F25" s="2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45" hidden="1" x14ac:dyDescent="0.3">
      <c r="A26" s="134" t="s">
        <v>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</row>
    <row r="27" spans="1:19" ht="14.45" hidden="1" x14ac:dyDescent="0.3">
      <c r="A27" s="134" t="s">
        <v>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</row>
    <row r="28" spans="1:19" ht="14.45" hidden="1" x14ac:dyDescent="0.3">
      <c r="A28" s="134" t="s">
        <v>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</row>
    <row r="29" spans="1:19" ht="14.45" hidden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</row>
    <row r="30" spans="1:19" ht="14.45" hidden="1" x14ac:dyDescent="0.3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</row>
    <row r="31" spans="1:19" ht="14.45" hidden="1" x14ac:dyDescent="0.3">
      <c r="A31" s="135"/>
      <c r="B31" s="135"/>
      <c r="C31" s="13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5"/>
      <c r="Q31" s="135"/>
      <c r="R31" s="135"/>
      <c r="S31" s="135"/>
    </row>
    <row r="32" spans="1:19" ht="17.45" hidden="1" x14ac:dyDescent="0.3">
      <c r="A32" s="136" t="s">
        <v>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</row>
    <row r="33" spans="1:19" ht="15.6" hidden="1" x14ac:dyDescent="0.3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</row>
    <row r="34" spans="1:19" ht="14.45" hidden="1" x14ac:dyDescent="0.3">
      <c r="A34" s="4" t="s">
        <v>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28" t="s">
        <v>5</v>
      </c>
      <c r="O34" s="128"/>
      <c r="P34" s="128"/>
      <c r="Q34" s="128"/>
      <c r="R34" s="128"/>
      <c r="S34" s="128"/>
    </row>
    <row r="35" spans="1:19" ht="14.45" hidden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4.45" hidden="1" x14ac:dyDescent="0.3">
      <c r="A36" s="5" t="s">
        <v>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28"/>
      <c r="R36" s="128"/>
      <c r="S36" s="128"/>
    </row>
    <row r="37" spans="1:19" ht="14.45" hidden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28"/>
      <c r="R37" s="128"/>
      <c r="S37" s="128"/>
    </row>
    <row r="38" spans="1:19" ht="14.45" hidden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6"/>
      <c r="R38" s="6"/>
      <c r="S38" s="6"/>
    </row>
    <row r="39" spans="1:19" ht="14.45" hidden="1" x14ac:dyDescent="0.3">
      <c r="A39" s="130" t="s">
        <v>29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</row>
    <row r="40" spans="1:19" ht="14.45" hidden="1" x14ac:dyDescent="0.3">
      <c r="A40" s="3"/>
      <c r="B40" s="3"/>
      <c r="C40" s="3"/>
      <c r="D40" s="3"/>
      <c r="E40" s="3"/>
      <c r="F40" s="3"/>
      <c r="G40" s="3"/>
      <c r="H40" s="7"/>
      <c r="I40" s="7"/>
      <c r="J40" s="7"/>
      <c r="K40" s="7"/>
      <c r="L40" s="7"/>
      <c r="M40" s="7"/>
      <c r="N40" s="7"/>
      <c r="O40" s="7"/>
      <c r="P40" s="7"/>
      <c r="Q40" s="8"/>
      <c r="R40" s="3"/>
      <c r="S40" s="3"/>
    </row>
    <row r="41" spans="1:19" ht="26.45" hidden="1" x14ac:dyDescent="0.3">
      <c r="A41" s="9" t="s">
        <v>8</v>
      </c>
      <c r="B41" s="10" t="s">
        <v>9</v>
      </c>
      <c r="C41" s="9" t="s">
        <v>10</v>
      </c>
      <c r="D41" s="9" t="s">
        <v>11</v>
      </c>
      <c r="E41" s="9" t="s">
        <v>12</v>
      </c>
      <c r="F41" s="9" t="s">
        <v>13</v>
      </c>
      <c r="G41" s="9" t="s">
        <v>147</v>
      </c>
      <c r="H41" s="9" t="s">
        <v>15</v>
      </c>
      <c r="I41" s="9" t="s">
        <v>16</v>
      </c>
      <c r="J41" s="9" t="s">
        <v>15</v>
      </c>
      <c r="K41" s="9" t="s">
        <v>17</v>
      </c>
      <c r="L41" s="9" t="s">
        <v>15</v>
      </c>
      <c r="M41" s="9" t="s">
        <v>18</v>
      </c>
      <c r="N41" s="9" t="s">
        <v>15</v>
      </c>
      <c r="O41" s="9" t="s">
        <v>14</v>
      </c>
      <c r="P41" s="9" t="s">
        <v>15</v>
      </c>
      <c r="Q41" s="9" t="s">
        <v>19</v>
      </c>
      <c r="R41" s="10" t="s">
        <v>20</v>
      </c>
      <c r="S41" s="10" t="s">
        <v>21</v>
      </c>
    </row>
    <row r="42" spans="1:19" ht="14.45" hidden="1" x14ac:dyDescent="0.3">
      <c r="A42" s="11"/>
      <c r="B42" s="11">
        <v>2</v>
      </c>
      <c r="C42" s="12" t="s">
        <v>30</v>
      </c>
      <c r="D42" s="11">
        <v>1999</v>
      </c>
      <c r="E42" s="11" t="s">
        <v>23</v>
      </c>
      <c r="F42" s="13" t="s">
        <v>24</v>
      </c>
      <c r="G42" s="14" t="e">
        <f>VLOOKUP(B42,Альт!$B$22:$AR$101,27,FALSE)</f>
        <v>#N/A</v>
      </c>
      <c r="H42" s="11" t="e">
        <f>RANK(G42,G42:G43,1)</f>
        <v>#N/A</v>
      </c>
      <c r="I42" s="14" t="e">
        <f>VLOOKUP(B42,Альт!$B$22:$AR$101,29,FALSE)-VLOOKUP(B42,Альт!$B$22:$AR$101,27,FALSE)</f>
        <v>#N/A</v>
      </c>
      <c r="J42" s="11" t="e">
        <f>RANK(I42,I42:I43,1)</f>
        <v>#N/A</v>
      </c>
      <c r="K42" s="14" t="e">
        <f>VLOOKUP(B42,Альт!$B$22:$AR$101,31,FALSE)-VLOOKUP(B42,Альт!$B$22:$AR$101,29,FALSE)</f>
        <v>#N/A</v>
      </c>
      <c r="L42" s="11" t="e">
        <f>RANK(K42,K42:K43,1)</f>
        <v>#N/A</v>
      </c>
      <c r="M42" s="14" t="e">
        <f>VLOOKUP(B42,Альт!$B$22:$AR$101,33,FALSE)-VLOOKUP(B42,Альт!$B$22:$AR$101,31,FALSE)</f>
        <v>#N/A</v>
      </c>
      <c r="N42" s="11" t="e">
        <f>RANK(M42,M42:M43,1)</f>
        <v>#N/A</v>
      </c>
      <c r="O42" s="14" t="e">
        <f>VLOOKUP(B42,Альт!$B$22:$AR$101,35,FALSE)-VLOOKUP(B42,Альт!$B$22:$AR$101,33,FALSE)</f>
        <v>#N/A</v>
      </c>
      <c r="P42" s="11" t="e">
        <f>RANK(O42,O42:O43,1)</f>
        <v>#N/A</v>
      </c>
      <c r="Q42" s="14" t="e">
        <f>G42+I42+K42+M42+O42</f>
        <v>#N/A</v>
      </c>
      <c r="R42" s="15">
        <v>0</v>
      </c>
      <c r="S42" s="11"/>
    </row>
    <row r="43" spans="1:19" ht="14.45" hidden="1" x14ac:dyDescent="0.3">
      <c r="A43" s="16"/>
      <c r="B43" s="16"/>
      <c r="C43" s="17"/>
      <c r="D43" s="16"/>
      <c r="E43" s="16"/>
      <c r="F43" s="18"/>
      <c r="G43" s="19"/>
      <c r="H43" s="16"/>
      <c r="I43" s="19"/>
      <c r="J43" s="16"/>
      <c r="K43" s="19"/>
      <c r="L43" s="16"/>
      <c r="M43" s="19"/>
      <c r="N43" s="16"/>
      <c r="O43" s="19"/>
      <c r="P43" s="16"/>
      <c r="Q43" s="19"/>
      <c r="R43" s="20"/>
      <c r="S43" s="16"/>
    </row>
    <row r="44" spans="1:19" ht="14.45" hidden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45" hidden="1" x14ac:dyDescent="0.3">
      <c r="A45" s="1"/>
      <c r="B45" s="21" t="s">
        <v>25</v>
      </c>
      <c r="C45" s="21"/>
      <c r="D45" s="22"/>
      <c r="E45" s="22"/>
      <c r="F45" s="22"/>
      <c r="G45" s="1"/>
      <c r="H45" s="1"/>
      <c r="I45" s="1" t="s">
        <v>26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45" hidden="1" x14ac:dyDescent="0.3">
      <c r="A46" s="1"/>
      <c r="B46" s="21"/>
      <c r="C46" s="2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45" hidden="1" x14ac:dyDescent="0.3">
      <c r="A47" s="1"/>
      <c r="B47" s="132" t="s">
        <v>27</v>
      </c>
      <c r="C47" s="132"/>
      <c r="D47" s="133"/>
      <c r="E47" s="133"/>
      <c r="F47" s="133"/>
      <c r="G47" s="1"/>
      <c r="H47" s="1"/>
      <c r="I47" s="1" t="s">
        <v>28</v>
      </c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45" hidden="1" x14ac:dyDescent="0.3">
      <c r="A48" s="1"/>
      <c r="B48" s="21"/>
      <c r="C48" s="21"/>
      <c r="D48" s="22"/>
      <c r="E48" s="22"/>
      <c r="F48" s="2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45" hidden="1" x14ac:dyDescent="0.3">
      <c r="A49" s="1"/>
      <c r="B49" s="21"/>
      <c r="C49" s="21"/>
      <c r="D49" s="22"/>
      <c r="E49" s="22"/>
      <c r="F49" s="2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45" hidden="1" x14ac:dyDescent="0.3">
      <c r="A50" s="1"/>
      <c r="B50" s="21"/>
      <c r="C50" s="21"/>
      <c r="D50" s="22"/>
      <c r="E50" s="22"/>
      <c r="F50" s="2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34" t="s">
        <v>392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</row>
    <row r="52" spans="1:19" x14ac:dyDescent="0.25">
      <c r="A52" s="134" t="s">
        <v>0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</row>
    <row r="53" spans="1:19" x14ac:dyDescent="0.25">
      <c r="A53" s="134" t="s">
        <v>1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</row>
    <row r="54" spans="1:19" x14ac:dyDescent="0.25">
      <c r="A54" s="134" t="s">
        <v>2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</row>
    <row r="55" spans="1:19" ht="14.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2"/>
      <c r="S55" s="2"/>
    </row>
    <row r="56" spans="1:19" ht="14.45" x14ac:dyDescent="0.3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</row>
    <row r="57" spans="1:19" ht="14.45" x14ac:dyDescent="0.3">
      <c r="A57" s="135"/>
      <c r="B57" s="135"/>
      <c r="C57" s="13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35"/>
      <c r="Q57" s="135"/>
      <c r="R57" s="135"/>
      <c r="S57" s="135"/>
    </row>
    <row r="58" spans="1:19" ht="18" x14ac:dyDescent="0.25">
      <c r="A58" s="136" t="s">
        <v>115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</row>
    <row r="59" spans="1:19" ht="15.6" x14ac:dyDescent="0.3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</row>
    <row r="60" spans="1:19" x14ac:dyDescent="0.25">
      <c r="A60" s="4" t="s">
        <v>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28" t="s">
        <v>5</v>
      </c>
      <c r="O60" s="128"/>
      <c r="P60" s="128"/>
      <c r="Q60" s="128"/>
      <c r="R60" s="128"/>
      <c r="S60" s="128"/>
    </row>
    <row r="61" spans="1:19" ht="14.45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5" t="s">
        <v>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28"/>
      <c r="R62" s="128"/>
      <c r="S62" s="128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28" t="s">
        <v>391</v>
      </c>
      <c r="R63" s="128"/>
      <c r="S63" s="128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28" t="s">
        <v>390</v>
      </c>
      <c r="R64" s="128"/>
      <c r="S64" s="128"/>
    </row>
    <row r="65" spans="1:19" x14ac:dyDescent="0.25">
      <c r="A65" s="130" t="s">
        <v>149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1:19" thickBot="1" x14ac:dyDescent="0.35">
      <c r="A66" s="1"/>
      <c r="B66" s="21"/>
      <c r="C66" s="21"/>
      <c r="D66" s="22"/>
      <c r="E66" s="22"/>
      <c r="F66" s="2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6.25" thickBot="1" x14ac:dyDescent="0.3">
      <c r="A67" s="23" t="s">
        <v>8</v>
      </c>
      <c r="B67" s="24" t="s">
        <v>9</v>
      </c>
      <c r="C67" s="25" t="s">
        <v>10</v>
      </c>
      <c r="D67" s="25" t="s">
        <v>11</v>
      </c>
      <c r="E67" s="25" t="s">
        <v>12</v>
      </c>
      <c r="F67" s="25" t="s">
        <v>13</v>
      </c>
      <c r="G67" s="25" t="s">
        <v>147</v>
      </c>
      <c r="H67" s="25" t="s">
        <v>15</v>
      </c>
      <c r="I67" s="25" t="s">
        <v>16</v>
      </c>
      <c r="J67" s="25" t="s">
        <v>15</v>
      </c>
      <c r="K67" s="25" t="s">
        <v>17</v>
      </c>
      <c r="L67" s="25" t="s">
        <v>15</v>
      </c>
      <c r="M67" s="25" t="s">
        <v>18</v>
      </c>
      <c r="N67" s="25" t="s">
        <v>15</v>
      </c>
      <c r="O67" s="25" t="s">
        <v>14</v>
      </c>
      <c r="P67" s="25" t="s">
        <v>15</v>
      </c>
      <c r="Q67" s="25" t="s">
        <v>19</v>
      </c>
      <c r="R67" s="24" t="s">
        <v>20</v>
      </c>
      <c r="S67" s="26" t="s">
        <v>21</v>
      </c>
    </row>
    <row r="68" spans="1:19" x14ac:dyDescent="0.25">
      <c r="A68" s="98">
        <f>RANK(Q68,$Q$68:$Q$69,1)</f>
        <v>1</v>
      </c>
      <c r="B68" s="91">
        <v>88</v>
      </c>
      <c r="C68" s="92" t="s">
        <v>104</v>
      </c>
      <c r="D68" s="93">
        <v>1998</v>
      </c>
      <c r="E68" s="91"/>
      <c r="F68" s="94" t="s">
        <v>37</v>
      </c>
      <c r="G68" s="95">
        <f>VLOOKUP(B68,Альт!$B$22:$AR$101,27,FALSE)</f>
        <v>1.5349537037037037E-2</v>
      </c>
      <c r="H68" s="91">
        <f t="shared" ref="H68" si="0">RANK(G68,G68:G69,1)</f>
        <v>1</v>
      </c>
      <c r="I68" s="95">
        <f>VLOOKUP(B68,Альт!$B$22:$AR$101,29,FALSE)-VLOOKUP(B68,Альт!$B$22:$AR$101,27,FALSE)</f>
        <v>1.4398148148148139E-3</v>
      </c>
      <c r="J68" s="91">
        <f t="shared" ref="J68" si="1">RANK(I68,I68:I69,1)</f>
        <v>1</v>
      </c>
      <c r="K68" s="96">
        <f>VLOOKUP(B68,Альт!$B$22:$AR$101,31,FALSE)-VLOOKUP(B68,Альт!$B$22:$AR$101,29,FALSE)</f>
        <v>5.2717592592592594E-2</v>
      </c>
      <c r="L68" s="91">
        <f t="shared" ref="L68" si="2">RANK(K68,K68:K69,1)</f>
        <v>1</v>
      </c>
      <c r="M68" s="95">
        <f>VLOOKUP(B68,Альт!$B$22:$AR$101,33,FALSE)-VLOOKUP(B68,Альт!$B$22:$AR$101,31,FALSE)</f>
        <v>1.4814814814814864E-3</v>
      </c>
      <c r="N68" s="91">
        <f t="shared" ref="N68:N69" si="3">RANK(M68,M68:M69,1)</f>
        <v>2</v>
      </c>
      <c r="O68" s="95">
        <f>VLOOKUP(B68,Альт!$B$22:$AR$101,35,FALSE)-VLOOKUP(B68,Альт!$B$22:$AR$101,33,FALSE)</f>
        <v>3.1805555555555559E-2</v>
      </c>
      <c r="P68" s="91">
        <f t="shared" ref="P68" si="4">RANK(O68,O68:O69,1)</f>
        <v>1</v>
      </c>
      <c r="Q68" s="96">
        <f t="shared" ref="Q68:Q69" si="5">G68+I68+K68+M68+O68</f>
        <v>0.10279398148148149</v>
      </c>
      <c r="R68" s="97"/>
      <c r="S68" s="99">
        <v>3</v>
      </c>
    </row>
    <row r="69" spans="1:19" ht="15.75" thickBot="1" x14ac:dyDescent="0.3">
      <c r="A69" s="56">
        <f>RANK(Q69,$Q$68:$Q$69,1)</f>
        <v>2</v>
      </c>
      <c r="B69" s="57">
        <v>81</v>
      </c>
      <c r="C69" s="100" t="s">
        <v>96</v>
      </c>
      <c r="D69" s="101">
        <v>2001</v>
      </c>
      <c r="E69" s="57"/>
      <c r="F69" s="102" t="s">
        <v>97</v>
      </c>
      <c r="G69" s="89">
        <f>VLOOKUP(B69,Альт!$B$22:$AR$101,27,FALSE)</f>
        <v>1.6457175925925927E-2</v>
      </c>
      <c r="H69" s="57">
        <f>RANK(G69,G68:G69,1)</f>
        <v>2</v>
      </c>
      <c r="I69" s="89">
        <f>VLOOKUP(B69,Альт!$B$22:$AR$101,29,FALSE)-VLOOKUP(B69,Альт!$B$22:$AR$101,27,FALSE)</f>
        <v>2.1400462962962961E-3</v>
      </c>
      <c r="J69" s="57">
        <f>RANK(I69,I68:I69,1)</f>
        <v>2</v>
      </c>
      <c r="K69" s="90">
        <f>VLOOKUP(B69,Альт!$B$22:$AR$101,31,FALSE)-VLOOKUP(B69,Альт!$B$22:$AR$101,29,FALSE)</f>
        <v>5.3504629629629624E-2</v>
      </c>
      <c r="L69" s="57">
        <f>RANK(K69,K68:K69,1)</f>
        <v>2</v>
      </c>
      <c r="M69" s="89">
        <f>VLOOKUP(B69,Альт!$B$22:$AR$101,33,FALSE)-VLOOKUP(B69,Альт!$B$22:$AR$101,31,FALSE)</f>
        <v>9.6875000000000433E-4</v>
      </c>
      <c r="N69" s="57">
        <f t="shared" si="3"/>
        <v>1</v>
      </c>
      <c r="O69" s="89">
        <f>VLOOKUP(B69,Альт!$B$22:$AR$101,35,FALSE)-VLOOKUP(B69,Альт!$B$22:$AR$101,33,FALSE)</f>
        <v>3.4160879629629631E-2</v>
      </c>
      <c r="P69" s="57">
        <f>RANK(O69,O68:O69,1)</f>
        <v>2</v>
      </c>
      <c r="Q69" s="90">
        <f t="shared" si="5"/>
        <v>0.10723148148148148</v>
      </c>
      <c r="R69" s="110">
        <f>Q69-Q68</f>
        <v>4.437499999999997E-3</v>
      </c>
      <c r="S69" s="62">
        <v>3</v>
      </c>
    </row>
    <row r="70" spans="1:19" ht="14.45" x14ac:dyDescent="0.3">
      <c r="A70" s="16"/>
      <c r="B70" s="16"/>
      <c r="C70" s="17"/>
      <c r="D70" s="16"/>
      <c r="E70" s="16"/>
      <c r="F70" s="18"/>
      <c r="G70" s="19"/>
      <c r="H70" s="16"/>
      <c r="I70" s="19"/>
      <c r="J70" s="16"/>
      <c r="K70" s="19"/>
      <c r="L70" s="16"/>
      <c r="M70" s="19"/>
      <c r="N70" s="16"/>
      <c r="O70" s="19"/>
      <c r="P70" s="16"/>
      <c r="Q70" s="19"/>
      <c r="R70" s="20"/>
      <c r="S70" s="16"/>
    </row>
    <row r="71" spans="1:19" ht="16.5" x14ac:dyDescent="0.25">
      <c r="A71" s="1"/>
      <c r="B71" s="17" t="s">
        <v>405</v>
      </c>
      <c r="C71" s="17"/>
      <c r="D71" s="16"/>
      <c r="E71" s="16"/>
      <c r="F71" s="18"/>
      <c r="G71" s="19"/>
      <c r="H71" s="16"/>
      <c r="I71" s="118" t="s">
        <v>408</v>
      </c>
      <c r="J71" s="16"/>
      <c r="K71" s="19"/>
      <c r="L71" s="16" t="s">
        <v>409</v>
      </c>
      <c r="M71" s="19" t="s">
        <v>410</v>
      </c>
      <c r="N71" s="1"/>
      <c r="O71" s="1"/>
      <c r="P71" s="1"/>
      <c r="Q71" s="1"/>
      <c r="R71" s="1"/>
      <c r="S71" s="1"/>
    </row>
    <row r="72" spans="1:19" ht="14.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78" t="s">
        <v>25</v>
      </c>
      <c r="C73" s="78"/>
      <c r="D73" s="79"/>
      <c r="E73" s="79"/>
      <c r="F73" s="79"/>
      <c r="G73" s="1"/>
      <c r="H73" s="1"/>
      <c r="I73" s="1" t="s">
        <v>411</v>
      </c>
      <c r="J73" s="1"/>
      <c r="K73" s="1"/>
      <c r="L73" s="1" t="s">
        <v>409</v>
      </c>
      <c r="M73" s="1" t="s">
        <v>412</v>
      </c>
      <c r="N73" s="1"/>
      <c r="O73" s="1"/>
      <c r="P73" s="1"/>
      <c r="Q73" s="1"/>
      <c r="R73" s="1"/>
      <c r="S73" s="1"/>
    </row>
    <row r="74" spans="1:19" ht="14.45" x14ac:dyDescent="0.3">
      <c r="A74" s="1"/>
      <c r="B74" s="78"/>
      <c r="C74" s="78"/>
      <c r="D74" s="79"/>
      <c r="E74" s="79"/>
      <c r="F74" s="7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32" t="s">
        <v>27</v>
      </c>
      <c r="C75" s="132"/>
      <c r="D75" s="133"/>
      <c r="E75" s="133"/>
      <c r="F75" s="133"/>
      <c r="G75" s="1"/>
      <c r="H75" s="1"/>
      <c r="I75" s="1" t="s">
        <v>413</v>
      </c>
      <c r="J75" s="1"/>
      <c r="K75" s="1"/>
      <c r="L75" s="1"/>
      <c r="M75" s="1" t="s">
        <v>414</v>
      </c>
      <c r="N75" s="1"/>
      <c r="O75" s="1"/>
      <c r="P75" s="1"/>
      <c r="Q75" s="1"/>
      <c r="R75" s="1"/>
      <c r="S75" s="1"/>
    </row>
    <row r="76" spans="1:19" ht="14.45" x14ac:dyDescent="0.3">
      <c r="A76" s="1"/>
      <c r="B76" s="78"/>
      <c r="C76" s="78"/>
      <c r="D76" s="79"/>
      <c r="E76" s="79"/>
      <c r="F76" s="7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78" t="s">
        <v>407</v>
      </c>
      <c r="C77" s="78"/>
      <c r="D77" s="79"/>
      <c r="E77" s="79"/>
      <c r="F77" s="79"/>
      <c r="G77" s="1"/>
      <c r="H77" s="1"/>
      <c r="I77" s="1" t="s">
        <v>415</v>
      </c>
      <c r="J77" s="1"/>
      <c r="K77" s="1"/>
      <c r="L77" s="1" t="s">
        <v>409</v>
      </c>
      <c r="M77" s="1" t="s">
        <v>416</v>
      </c>
      <c r="N77" s="1"/>
      <c r="O77" s="1"/>
      <c r="P77" s="1"/>
      <c r="Q77" s="1"/>
      <c r="R77" s="1"/>
      <c r="S77" s="1"/>
    </row>
    <row r="78" spans="1:19" ht="14.45" x14ac:dyDescent="0.3">
      <c r="A78" s="1"/>
      <c r="B78" s="78"/>
      <c r="C78" s="78"/>
      <c r="D78" s="79"/>
      <c r="E78" s="79"/>
      <c r="F78" s="7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78" t="s">
        <v>406</v>
      </c>
      <c r="C79" s="78"/>
      <c r="D79" s="79"/>
      <c r="E79" s="79"/>
      <c r="F79" s="79"/>
      <c r="G79" s="1"/>
      <c r="H79" s="1"/>
      <c r="I79" s="118" t="s">
        <v>408</v>
      </c>
      <c r="J79" s="1"/>
      <c r="K79" s="1"/>
      <c r="L79" s="1"/>
      <c r="M79" s="1" t="s">
        <v>419</v>
      </c>
      <c r="N79" s="1"/>
      <c r="O79" s="1"/>
      <c r="P79" s="1"/>
      <c r="Q79" s="1"/>
      <c r="R79" s="1"/>
      <c r="S79" s="1"/>
    </row>
    <row r="80" spans="1:19" x14ac:dyDescent="0.25">
      <c r="A80" s="1"/>
      <c r="B80" s="78"/>
      <c r="C80" s="78"/>
      <c r="D80" s="79"/>
      <c r="E80" s="79"/>
      <c r="F80" s="79"/>
      <c r="G80" s="1"/>
      <c r="H80" s="1"/>
      <c r="I80" s="118" t="s">
        <v>417</v>
      </c>
      <c r="J80" s="1"/>
      <c r="K80" s="1"/>
      <c r="L80" s="1"/>
      <c r="M80" s="1" t="s">
        <v>418</v>
      </c>
      <c r="N80" s="1"/>
      <c r="O80" s="1"/>
      <c r="P80" s="1"/>
      <c r="Q80" s="1"/>
      <c r="R80" s="1"/>
      <c r="S80" s="1"/>
    </row>
    <row r="81" spans="1:19" x14ac:dyDescent="0.25">
      <c r="A81" s="1"/>
      <c r="B81" s="78"/>
      <c r="C81" s="78"/>
      <c r="D81" s="79"/>
      <c r="E81" s="79"/>
      <c r="F81" s="79"/>
      <c r="G81" s="1"/>
      <c r="H81" s="1"/>
      <c r="I81" s="1" t="s">
        <v>420</v>
      </c>
      <c r="J81" s="1"/>
      <c r="K81" s="1"/>
      <c r="L81" s="1"/>
      <c r="M81" s="1" t="s">
        <v>418</v>
      </c>
      <c r="N81" s="1"/>
      <c r="O81" s="1"/>
      <c r="P81" s="1"/>
      <c r="Q81" s="1"/>
      <c r="R81" s="1"/>
      <c r="S81" s="1"/>
    </row>
    <row r="82" spans="1:19" ht="14.45" x14ac:dyDescent="0.3">
      <c r="A82" s="1"/>
      <c r="B82" s="78"/>
      <c r="C82" s="78"/>
      <c r="D82" s="79"/>
      <c r="E82" s="79"/>
      <c r="F82" s="7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45" x14ac:dyDescent="0.3">
      <c r="A83" s="1"/>
      <c r="B83" s="78"/>
      <c r="C83" s="78"/>
      <c r="D83" s="79"/>
      <c r="E83" s="79"/>
      <c r="F83" s="7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34" t="s">
        <v>392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</row>
    <row r="85" spans="1:19" x14ac:dyDescent="0.25">
      <c r="A85" s="134" t="s">
        <v>0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</row>
    <row r="86" spans="1:19" x14ac:dyDescent="0.25">
      <c r="A86" s="134" t="s">
        <v>1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x14ac:dyDescent="0.25">
      <c r="A87" s="134" t="s">
        <v>2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</row>
    <row r="88" spans="1:19" ht="14.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  <c r="S88" s="2"/>
    </row>
    <row r="89" spans="1:19" ht="14.45" x14ac:dyDescent="0.3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</row>
    <row r="90" spans="1:19" ht="14.45" x14ac:dyDescent="0.3">
      <c r="A90" s="135"/>
      <c r="B90" s="135"/>
      <c r="C90" s="13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35"/>
      <c r="Q90" s="135"/>
      <c r="R90" s="135"/>
      <c r="S90" s="135"/>
    </row>
    <row r="91" spans="1:19" ht="18" x14ac:dyDescent="0.25">
      <c r="A91" s="136" t="s">
        <v>115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</row>
    <row r="92" spans="1:19" ht="15.6" x14ac:dyDescent="0.3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</row>
    <row r="93" spans="1:19" x14ac:dyDescent="0.25">
      <c r="A93" s="4" t="s">
        <v>4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28" t="s">
        <v>5</v>
      </c>
      <c r="O93" s="128"/>
      <c r="P93" s="128"/>
      <c r="Q93" s="128"/>
      <c r="R93" s="128"/>
      <c r="S93" s="128"/>
    </row>
    <row r="94" spans="1:19" ht="14.4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5">
      <c r="A95" s="5" t="s">
        <v>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29" t="s">
        <v>391</v>
      </c>
      <c r="R96" s="129"/>
      <c r="S96" s="129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15" t="s">
        <v>390</v>
      </c>
      <c r="R97" s="65"/>
      <c r="S97" s="65"/>
    </row>
    <row r="98" spans="1:19" x14ac:dyDescent="0.25">
      <c r="A98" s="130" t="s">
        <v>150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</row>
    <row r="99" spans="1:19" thickBot="1" x14ac:dyDescent="0.35">
      <c r="A99" s="1"/>
      <c r="B99" s="21"/>
      <c r="C99" s="21"/>
      <c r="D99" s="22"/>
      <c r="E99" s="22"/>
      <c r="F99" s="2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6.25" thickBot="1" x14ac:dyDescent="0.3">
      <c r="A100" s="23" t="s">
        <v>8</v>
      </c>
      <c r="B100" s="24" t="s">
        <v>9</v>
      </c>
      <c r="C100" s="25" t="s">
        <v>10</v>
      </c>
      <c r="D100" s="25" t="s">
        <v>11</v>
      </c>
      <c r="E100" s="25" t="s">
        <v>12</v>
      </c>
      <c r="F100" s="25" t="s">
        <v>13</v>
      </c>
      <c r="G100" s="25" t="s">
        <v>147</v>
      </c>
      <c r="H100" s="25" t="s">
        <v>15</v>
      </c>
      <c r="I100" s="25" t="s">
        <v>16</v>
      </c>
      <c r="J100" s="25" t="s">
        <v>15</v>
      </c>
      <c r="K100" s="25" t="s">
        <v>17</v>
      </c>
      <c r="L100" s="25" t="s">
        <v>15</v>
      </c>
      <c r="M100" s="25" t="s">
        <v>18</v>
      </c>
      <c r="N100" s="25" t="s">
        <v>15</v>
      </c>
      <c r="O100" s="25" t="s">
        <v>14</v>
      </c>
      <c r="P100" s="25" t="s">
        <v>15</v>
      </c>
      <c r="Q100" s="25" t="s">
        <v>19</v>
      </c>
      <c r="R100" s="24" t="s">
        <v>20</v>
      </c>
      <c r="S100" s="26" t="s">
        <v>21</v>
      </c>
    </row>
    <row r="101" spans="1:19" x14ac:dyDescent="0.25">
      <c r="A101" s="98">
        <v>1</v>
      </c>
      <c r="B101" s="91">
        <v>70</v>
      </c>
      <c r="C101" s="92" t="s">
        <v>85</v>
      </c>
      <c r="D101" s="93">
        <v>1992</v>
      </c>
      <c r="E101" s="91"/>
      <c r="F101" s="94" t="s">
        <v>37</v>
      </c>
      <c r="G101" s="95">
        <f>VLOOKUP(B101,Альт!$B$22:$AR$101,27,FALSE)</f>
        <v>1.9954861111111111E-2</v>
      </c>
      <c r="H101" s="91">
        <f>RANK(G101,G101:G102,1)</f>
        <v>1</v>
      </c>
      <c r="I101" s="95">
        <f>VLOOKUP(B101,Альт!$B$22:$AR$101,29,FALSE)-VLOOKUP(B101,Альт!$B$22:$AR$101,27,FALSE)</f>
        <v>1.6539351851851854E-3</v>
      </c>
      <c r="J101" s="91">
        <f>RANK(I101,I101:I102,1)</f>
        <v>2</v>
      </c>
      <c r="K101" s="96">
        <f>VLOOKUP(B101,Альт!$B$22:$AR$101,31,FALSE)-VLOOKUP(B101,Альт!$B$22:$AR$101,29,FALSE)</f>
        <v>4.9856481481481488E-2</v>
      </c>
      <c r="L101" s="91">
        <f>RANK(K101,K101:K102,1)</f>
        <v>1</v>
      </c>
      <c r="M101" s="95">
        <f>VLOOKUP(B101,Альт!$B$22:$AR$101,33,FALSE)-VLOOKUP(B101,Альт!$B$22:$AR$101,31,FALSE)</f>
        <v>9.3865740740740888E-4</v>
      </c>
      <c r="N101" s="91">
        <f>RANK(M101,M101:M102,1)</f>
        <v>1</v>
      </c>
      <c r="O101" s="95">
        <f>VLOOKUP(B101,Альт!$B$22:$AR$101,35,FALSE)-VLOOKUP(B101,Альт!$B$22:$AR$101,33,FALSE)</f>
        <v>2.9741898148148149E-2</v>
      </c>
      <c r="P101" s="91">
        <f>RANK(O101,O101:O102,1)</f>
        <v>1</v>
      </c>
      <c r="Q101" s="96">
        <f>G101+I101+K101+M101+O101</f>
        <v>0.10214583333333334</v>
      </c>
      <c r="R101" s="97"/>
      <c r="S101" s="99">
        <v>3</v>
      </c>
    </row>
    <row r="102" spans="1:19" ht="15.75" thickBot="1" x14ac:dyDescent="0.3">
      <c r="A102" s="56" t="s">
        <v>421</v>
      </c>
      <c r="B102" s="57">
        <v>29</v>
      </c>
      <c r="C102" s="100" t="s">
        <v>40</v>
      </c>
      <c r="D102" s="101">
        <v>1991</v>
      </c>
      <c r="E102" s="57"/>
      <c r="F102" s="102" t="s">
        <v>33</v>
      </c>
      <c r="G102" s="89">
        <f>VLOOKUP(B102,Альт!$B$22:$AR$101,27,FALSE)</f>
        <v>2.9771990740740745E-2</v>
      </c>
      <c r="H102" s="57">
        <v>2</v>
      </c>
      <c r="I102" s="89">
        <f>VLOOKUP(B102,Альт!$B$22:$AR$101,29,FALSE)-VLOOKUP(B102,Альт!$B$22:$AR$101,27,FALSE)</f>
        <v>1.554398148148145E-3</v>
      </c>
      <c r="J102" s="57">
        <f>RANK(I102,I102:I103,1)</f>
        <v>1</v>
      </c>
      <c r="K102" s="105"/>
      <c r="L102" s="57"/>
      <c r="M102" s="105"/>
      <c r="N102" s="57"/>
      <c r="O102" s="105"/>
      <c r="P102" s="57"/>
      <c r="Q102" s="105"/>
      <c r="R102" s="110"/>
      <c r="S102" s="62"/>
    </row>
    <row r="103" spans="1:19" ht="14.45" x14ac:dyDescent="0.3">
      <c r="A103" s="16"/>
      <c r="B103" s="16"/>
      <c r="C103" s="17"/>
      <c r="D103" s="16"/>
      <c r="E103" s="16"/>
      <c r="F103" s="18"/>
      <c r="G103" s="19"/>
      <c r="H103" s="16"/>
      <c r="I103" s="19"/>
      <c r="J103" s="16"/>
      <c r="K103" s="19"/>
      <c r="L103" s="16"/>
      <c r="M103" s="19"/>
      <c r="N103" s="16"/>
      <c r="O103" s="19"/>
      <c r="P103" s="16"/>
      <c r="Q103" s="19"/>
      <c r="R103" s="20"/>
      <c r="S103" s="16"/>
    </row>
    <row r="104" spans="1:19" ht="16.5" x14ac:dyDescent="0.25">
      <c r="A104" s="1"/>
      <c r="B104" s="17" t="s">
        <v>405</v>
      </c>
      <c r="C104" s="17"/>
      <c r="D104" s="16"/>
      <c r="E104" s="16"/>
      <c r="F104" s="18"/>
      <c r="G104" s="19"/>
      <c r="H104" s="16"/>
      <c r="I104" s="118" t="s">
        <v>408</v>
      </c>
      <c r="J104" s="16"/>
      <c r="K104" s="19"/>
      <c r="L104" s="16" t="s">
        <v>409</v>
      </c>
      <c r="M104" s="19" t="s">
        <v>410</v>
      </c>
      <c r="N104" s="1"/>
      <c r="O104" s="1"/>
      <c r="P104" s="1"/>
      <c r="Q104" s="1"/>
      <c r="R104" s="1"/>
      <c r="S104" s="1"/>
    </row>
    <row r="105" spans="1:19" ht="14.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78" t="s">
        <v>25</v>
      </c>
      <c r="C106" s="78"/>
      <c r="D106" s="79"/>
      <c r="E106" s="79"/>
      <c r="F106" s="79"/>
      <c r="G106" s="1"/>
      <c r="H106" s="1"/>
      <c r="I106" s="1" t="s">
        <v>411</v>
      </c>
      <c r="J106" s="1"/>
      <c r="K106" s="1"/>
      <c r="L106" s="1" t="s">
        <v>409</v>
      </c>
      <c r="M106" s="1" t="s">
        <v>412</v>
      </c>
      <c r="N106" s="1"/>
      <c r="O106" s="1"/>
      <c r="P106" s="1"/>
      <c r="Q106" s="1"/>
      <c r="R106" s="1"/>
      <c r="S106" s="1"/>
    </row>
    <row r="107" spans="1:19" ht="14.45" x14ac:dyDescent="0.3">
      <c r="A107" s="1"/>
      <c r="B107" s="78"/>
      <c r="C107" s="78"/>
      <c r="D107" s="79"/>
      <c r="E107" s="79"/>
      <c r="F107" s="7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32" t="s">
        <v>27</v>
      </c>
      <c r="C108" s="132"/>
      <c r="D108" s="133"/>
      <c r="E108" s="133"/>
      <c r="F108" s="133"/>
      <c r="G108" s="1"/>
      <c r="H108" s="1"/>
      <c r="I108" s="1" t="s">
        <v>413</v>
      </c>
      <c r="J108" s="1"/>
      <c r="K108" s="1"/>
      <c r="L108" s="1"/>
      <c r="M108" s="1" t="s">
        <v>414</v>
      </c>
      <c r="N108" s="1"/>
      <c r="O108" s="1"/>
      <c r="P108" s="1"/>
      <c r="Q108" s="1"/>
      <c r="R108" s="1"/>
      <c r="S108" s="1"/>
    </row>
    <row r="109" spans="1:19" ht="14.45" x14ac:dyDescent="0.3">
      <c r="A109" s="1"/>
      <c r="B109" s="78"/>
      <c r="C109" s="78"/>
      <c r="D109" s="79"/>
      <c r="E109" s="79"/>
      <c r="F109" s="7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78" t="s">
        <v>407</v>
      </c>
      <c r="C110" s="78"/>
      <c r="D110" s="79"/>
      <c r="E110" s="79"/>
      <c r="F110" s="79"/>
      <c r="G110" s="1"/>
      <c r="H110" s="1"/>
      <c r="I110" s="1" t="s">
        <v>415</v>
      </c>
      <c r="J110" s="1"/>
      <c r="K110" s="1"/>
      <c r="L110" s="1" t="s">
        <v>409</v>
      </c>
      <c r="M110" s="1" t="s">
        <v>416</v>
      </c>
      <c r="N110" s="1"/>
      <c r="O110" s="1"/>
      <c r="P110" s="1"/>
      <c r="Q110" s="1"/>
      <c r="R110" s="1"/>
      <c r="S110" s="1"/>
    </row>
    <row r="111" spans="1:19" ht="14.45" x14ac:dyDescent="0.3">
      <c r="A111" s="1"/>
      <c r="B111" s="78"/>
      <c r="C111" s="78"/>
      <c r="D111" s="79"/>
      <c r="E111" s="79"/>
      <c r="F111" s="7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78" t="s">
        <v>406</v>
      </c>
      <c r="C112" s="78"/>
      <c r="D112" s="79"/>
      <c r="E112" s="79"/>
      <c r="F112" s="79"/>
      <c r="G112" s="1"/>
      <c r="H112" s="1"/>
      <c r="I112" s="118" t="s">
        <v>408</v>
      </c>
      <c r="J112" s="1"/>
      <c r="K112" s="1"/>
      <c r="L112" s="1"/>
      <c r="M112" s="1" t="s">
        <v>419</v>
      </c>
      <c r="N112" s="1"/>
      <c r="O112" s="1"/>
      <c r="P112" s="1"/>
      <c r="Q112" s="1"/>
      <c r="R112" s="1"/>
      <c r="S112" s="1"/>
    </row>
    <row r="113" spans="1:19" x14ac:dyDescent="0.25">
      <c r="A113" s="1"/>
      <c r="B113" s="78"/>
      <c r="C113" s="78"/>
      <c r="D113" s="79"/>
      <c r="E113" s="79"/>
      <c r="F113" s="79"/>
      <c r="G113" s="1"/>
      <c r="H113" s="1"/>
      <c r="I113" s="118" t="s">
        <v>417</v>
      </c>
      <c r="J113" s="1"/>
      <c r="K113" s="1"/>
      <c r="L113" s="1"/>
      <c r="M113" s="1" t="s">
        <v>418</v>
      </c>
      <c r="N113" s="1"/>
      <c r="O113" s="1"/>
      <c r="P113" s="1"/>
      <c r="Q113" s="1"/>
      <c r="R113" s="1"/>
      <c r="S113" s="1"/>
    </row>
    <row r="114" spans="1:19" x14ac:dyDescent="0.25">
      <c r="A114" s="1"/>
      <c r="B114" s="78"/>
      <c r="C114" s="78"/>
      <c r="D114" s="79"/>
      <c r="E114" s="79"/>
      <c r="F114" s="79"/>
      <c r="G114" s="1"/>
      <c r="H114" s="1"/>
      <c r="I114" s="1" t="s">
        <v>420</v>
      </c>
      <c r="J114" s="1"/>
      <c r="K114" s="1"/>
      <c r="L114" s="1"/>
      <c r="M114" s="1" t="s">
        <v>418</v>
      </c>
      <c r="N114" s="1"/>
      <c r="O114" s="1"/>
      <c r="P114" s="1"/>
      <c r="Q114" s="1"/>
      <c r="R114" s="1"/>
      <c r="S114" s="1"/>
    </row>
    <row r="115" spans="1:19" ht="14.45" x14ac:dyDescent="0.3">
      <c r="A115" s="1"/>
      <c r="B115" s="78"/>
      <c r="C115" s="78"/>
      <c r="D115" s="79"/>
      <c r="E115" s="79"/>
      <c r="F115" s="7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45" x14ac:dyDescent="0.3">
      <c r="A116" s="1"/>
      <c r="B116" s="78"/>
      <c r="C116" s="78"/>
      <c r="D116" s="79"/>
      <c r="E116" s="79"/>
      <c r="F116" s="7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34" t="s">
        <v>392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</row>
    <row r="118" spans="1:19" x14ac:dyDescent="0.25">
      <c r="A118" s="134" t="s">
        <v>0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</row>
    <row r="119" spans="1:19" x14ac:dyDescent="0.25">
      <c r="A119" s="134" t="s">
        <v>1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</row>
    <row r="120" spans="1:19" x14ac:dyDescent="0.25">
      <c r="A120" s="134" t="s">
        <v>2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</row>
    <row r="121" spans="1:19" ht="14.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"/>
    </row>
    <row r="122" spans="1:19" ht="14.45" x14ac:dyDescent="0.3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</row>
    <row r="123" spans="1:19" ht="14.45" x14ac:dyDescent="0.3">
      <c r="A123" s="135"/>
      <c r="B123" s="135"/>
      <c r="C123" s="13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35"/>
      <c r="Q123" s="135"/>
      <c r="R123" s="135"/>
      <c r="S123" s="135"/>
    </row>
    <row r="124" spans="1:19" ht="18" x14ac:dyDescent="0.25">
      <c r="A124" s="136" t="s">
        <v>115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</row>
    <row r="125" spans="1:19" ht="15.6" x14ac:dyDescent="0.3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</row>
    <row r="126" spans="1:19" x14ac:dyDescent="0.25">
      <c r="A126" s="4" t="s">
        <v>4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128" t="s">
        <v>5</v>
      </c>
      <c r="O126" s="128"/>
      <c r="P126" s="128"/>
      <c r="Q126" s="128"/>
      <c r="R126" s="128"/>
      <c r="S126" s="128"/>
    </row>
    <row r="127" spans="1:19" ht="14.45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5" t="s">
        <v>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29" t="s">
        <v>391</v>
      </c>
      <c r="R129" s="129"/>
      <c r="S129" s="129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15" t="s">
        <v>390</v>
      </c>
      <c r="R130" s="115"/>
      <c r="S130" s="115"/>
    </row>
    <row r="131" spans="1:19" x14ac:dyDescent="0.25">
      <c r="A131" s="130" t="s">
        <v>151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1:19" thickBot="1" x14ac:dyDescent="0.35">
      <c r="A132" s="1"/>
      <c r="B132" s="21"/>
      <c r="C132" s="21"/>
      <c r="D132" s="22"/>
      <c r="E132" s="22"/>
      <c r="F132" s="2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6.25" thickBot="1" x14ac:dyDescent="0.3">
      <c r="A133" s="23" t="s">
        <v>8</v>
      </c>
      <c r="B133" s="24" t="s">
        <v>9</v>
      </c>
      <c r="C133" s="25" t="s">
        <v>10</v>
      </c>
      <c r="D133" s="25" t="s">
        <v>11</v>
      </c>
      <c r="E133" s="25" t="s">
        <v>12</v>
      </c>
      <c r="F133" s="25" t="s">
        <v>13</v>
      </c>
      <c r="G133" s="25" t="s">
        <v>147</v>
      </c>
      <c r="H133" s="25" t="s">
        <v>15</v>
      </c>
      <c r="I133" s="25" t="s">
        <v>16</v>
      </c>
      <c r="J133" s="25" t="s">
        <v>15</v>
      </c>
      <c r="K133" s="25" t="s">
        <v>17</v>
      </c>
      <c r="L133" s="25" t="s">
        <v>15</v>
      </c>
      <c r="M133" s="25" t="s">
        <v>18</v>
      </c>
      <c r="N133" s="25" t="s">
        <v>15</v>
      </c>
      <c r="O133" s="25" t="s">
        <v>14</v>
      </c>
      <c r="P133" s="25" t="s">
        <v>15</v>
      </c>
      <c r="Q133" s="25" t="s">
        <v>19</v>
      </c>
      <c r="R133" s="24" t="s">
        <v>20</v>
      </c>
      <c r="S133" s="26" t="s">
        <v>21</v>
      </c>
    </row>
    <row r="134" spans="1:19" x14ac:dyDescent="0.25">
      <c r="A134" s="98">
        <v>1</v>
      </c>
      <c r="B134" s="91">
        <v>75</v>
      </c>
      <c r="C134" s="92" t="s">
        <v>90</v>
      </c>
      <c r="D134" s="93">
        <v>1986</v>
      </c>
      <c r="E134" s="91"/>
      <c r="F134" s="94" t="s">
        <v>33</v>
      </c>
      <c r="G134" s="95">
        <f>VLOOKUP(B134,Альт!$B$22:$AR$101,27,FALSE)</f>
        <v>1.8549768518518518E-2</v>
      </c>
      <c r="H134" s="91">
        <f>RANK(G134,$G$134:$G$167,1)</f>
        <v>2</v>
      </c>
      <c r="I134" s="95">
        <f>VLOOKUP(B134,Альт!$B$22:$AR$101,29,FALSE)-VLOOKUP(B134,Альт!$B$22:$AR$101,27,FALSE)</f>
        <v>2.5243055555555574E-3</v>
      </c>
      <c r="J134" s="91">
        <f>RANK(I134,$I$134:$I$167,1)</f>
        <v>23</v>
      </c>
      <c r="K134" s="96">
        <f>VLOOKUP(B134,Альт!$B$22:$AR$101,31,FALSE)-VLOOKUP(B134,Альт!$B$22:$AR$101,29,FALSE)</f>
        <v>4.5103009259259252E-2</v>
      </c>
      <c r="L134" s="91">
        <f>RANK(K134,$K$134:$K$167,1)</f>
        <v>1</v>
      </c>
      <c r="M134" s="95">
        <f>VLOOKUP(B134,Альт!$B$22:$AR$101,33,FALSE)-VLOOKUP(B134,Альт!$B$22:$AR$101,31,FALSE)</f>
        <v>9.2361111111111116E-4</v>
      </c>
      <c r="N134" s="91">
        <f>RANK(M134,$M$134:$M$167,1)</f>
        <v>9</v>
      </c>
      <c r="O134" s="95">
        <f>VLOOKUP(B134,Альт!$B$22:$AR$101,35,FALSE)-VLOOKUP(B134,Альт!$B$22:$AR$101,33,FALSE)</f>
        <v>2.9140046296296296E-2</v>
      </c>
      <c r="P134" s="91">
        <f>RANK(O134,$O$134:$O$167,1)</f>
        <v>4</v>
      </c>
      <c r="Q134" s="96">
        <f t="shared" ref="Q134:Q166" si="6">G134+I134+K134+M134+O134</f>
        <v>9.6240740740740738E-2</v>
      </c>
      <c r="R134" s="97"/>
      <c r="S134" s="99">
        <v>2</v>
      </c>
    </row>
    <row r="135" spans="1:19" x14ac:dyDescent="0.25">
      <c r="A135" s="51">
        <v>2</v>
      </c>
      <c r="B135" s="11">
        <v>41</v>
      </c>
      <c r="C135" s="32" t="s">
        <v>55</v>
      </c>
      <c r="D135" s="29">
        <v>1985</v>
      </c>
      <c r="E135" s="11"/>
      <c r="F135" s="30" t="s">
        <v>33</v>
      </c>
      <c r="G135" s="68">
        <f>VLOOKUP(B135,Альт!$B$22:$AR$101,27,FALSE)</f>
        <v>1.9909722222222224E-2</v>
      </c>
      <c r="H135" s="11">
        <f t="shared" ref="H135:H167" si="7">RANK(G135,$G$134:$G$167,1)</f>
        <v>5</v>
      </c>
      <c r="I135" s="68">
        <f>VLOOKUP(B135,Альт!$B$22:$AR$101,29,FALSE)-VLOOKUP(B135,Альт!$B$22:$AR$101,27,FALSE)</f>
        <v>1.2604166666666632E-3</v>
      </c>
      <c r="J135" s="11">
        <f t="shared" ref="J135:J167" si="8">RANK(I135,$I$134:$I$167,1)</f>
        <v>3</v>
      </c>
      <c r="K135" s="69">
        <f>VLOOKUP(B135,Альт!$B$22:$AR$101,31,FALSE)-VLOOKUP(B135,Альт!$B$22:$AR$101,29,FALSE)</f>
        <v>4.6104166666666682E-2</v>
      </c>
      <c r="L135" s="11">
        <f t="shared" ref="L135:L166" si="9">RANK(K135,$K$134:$K$167,1)</f>
        <v>2</v>
      </c>
      <c r="M135" s="68">
        <f>VLOOKUP(B135,Альт!$B$22:$AR$101,33,FALSE)-VLOOKUP(B135,Альт!$B$22:$AR$101,31,FALSE)</f>
        <v>1.2905092592592482E-3</v>
      </c>
      <c r="N135" s="11">
        <f t="shared" ref="N135:N166" si="10">RANK(M135,$M$134:$M$167,1)</f>
        <v>21</v>
      </c>
      <c r="O135" s="68">
        <f>VLOOKUP(B135,Альт!$B$22:$AR$101,35,FALSE)-VLOOKUP(B135,Альт!$B$22:$AR$101,33,FALSE)</f>
        <v>3.0055555555555558E-2</v>
      </c>
      <c r="P135" s="11">
        <f t="shared" ref="P135:P166" si="11">RANK(O135,$O$134:$O$167,1)</f>
        <v>6</v>
      </c>
      <c r="Q135" s="69">
        <f t="shared" si="6"/>
        <v>9.8620370370370372E-2</v>
      </c>
      <c r="R135" s="15">
        <f>Q135-$Q$134</f>
        <v>2.3796296296296343E-3</v>
      </c>
      <c r="S135" s="55">
        <v>2</v>
      </c>
    </row>
    <row r="136" spans="1:19" x14ac:dyDescent="0.25">
      <c r="A136" s="51">
        <v>3</v>
      </c>
      <c r="B136" s="11">
        <v>50</v>
      </c>
      <c r="C136" s="32" t="s">
        <v>64</v>
      </c>
      <c r="D136" s="29">
        <v>1989</v>
      </c>
      <c r="E136" s="11"/>
      <c r="F136" s="30" t="s">
        <v>65</v>
      </c>
      <c r="G136" s="68">
        <f>VLOOKUP(B136,Альт!$B$22:$AR$101,27,FALSE)</f>
        <v>1.9369212962962963E-2</v>
      </c>
      <c r="H136" s="11">
        <f t="shared" si="7"/>
        <v>4</v>
      </c>
      <c r="I136" s="68">
        <f>VLOOKUP(B136,Альт!$B$22:$AR$101,29,FALSE)-VLOOKUP(B136,Альт!$B$22:$AR$101,27,FALSE)</f>
        <v>1.6319444444444428E-3</v>
      </c>
      <c r="J136" s="11">
        <f t="shared" si="8"/>
        <v>9</v>
      </c>
      <c r="K136" s="69">
        <f>VLOOKUP(B136,Альт!$B$22:$AR$101,31,FALSE)-VLOOKUP(B136,Альт!$B$22:$AR$101,29,FALSE)</f>
        <v>4.798842592592592E-2</v>
      </c>
      <c r="L136" s="11">
        <f t="shared" si="9"/>
        <v>5</v>
      </c>
      <c r="M136" s="68">
        <f>VLOOKUP(B136,Альт!$B$22:$AR$101,33,FALSE)-VLOOKUP(B136,Альт!$B$22:$AR$101,31,FALSE)</f>
        <v>6.0185185185185341E-4</v>
      </c>
      <c r="N136" s="11">
        <f t="shared" si="10"/>
        <v>2</v>
      </c>
      <c r="O136" s="68">
        <f>VLOOKUP(B136,Альт!$B$22:$AR$101,35,FALSE)-VLOOKUP(B136,Альт!$B$22:$AR$101,33,FALSE)</f>
        <v>3.0373842592592612E-2</v>
      </c>
      <c r="P136" s="11">
        <f t="shared" si="11"/>
        <v>7</v>
      </c>
      <c r="Q136" s="69">
        <f t="shared" si="6"/>
        <v>9.9965277777777792E-2</v>
      </c>
      <c r="R136" s="15">
        <f t="shared" ref="R136:R166" si="12">Q136-$Q$134</f>
        <v>3.724537037037054E-3</v>
      </c>
      <c r="S136" s="55">
        <v>2</v>
      </c>
    </row>
    <row r="137" spans="1:19" x14ac:dyDescent="0.25">
      <c r="A137" s="51">
        <v>4</v>
      </c>
      <c r="B137" s="11">
        <v>79</v>
      </c>
      <c r="C137" s="32" t="s">
        <v>94</v>
      </c>
      <c r="D137" s="33">
        <v>1982</v>
      </c>
      <c r="E137" s="11"/>
      <c r="F137" s="34" t="s">
        <v>65</v>
      </c>
      <c r="G137" s="68">
        <f>VLOOKUP(B137,Альт!$B$22:$AR$101,27,FALSE)</f>
        <v>2.3052083333333334E-2</v>
      </c>
      <c r="H137" s="11">
        <f t="shared" si="7"/>
        <v>13</v>
      </c>
      <c r="I137" s="68">
        <f>VLOOKUP(B137,Альт!$B$22:$AR$101,29,FALSE)-VLOOKUP(B137,Альт!$B$22:$AR$101,27,FALSE)</f>
        <v>1.1851851851851815E-3</v>
      </c>
      <c r="J137" s="11">
        <f t="shared" si="8"/>
        <v>2</v>
      </c>
      <c r="K137" s="69">
        <f>VLOOKUP(B137,Альт!$B$22:$AR$101,31,FALSE)-VLOOKUP(B137,Альт!$B$22:$AR$101,29,FALSE)</f>
        <v>4.6967592592592602E-2</v>
      </c>
      <c r="L137" s="11">
        <f t="shared" si="9"/>
        <v>3</v>
      </c>
      <c r="M137" s="68">
        <f>VLOOKUP(B137,Альт!$B$22:$AR$101,33,FALSE)-VLOOKUP(B137,Альт!$B$22:$AR$101,31,FALSE)</f>
        <v>1.4340277777777771E-3</v>
      </c>
      <c r="N137" s="11">
        <f t="shared" si="10"/>
        <v>23</v>
      </c>
      <c r="O137" s="68">
        <f>VLOOKUP(B137,Альт!$B$22:$AR$101,35,FALSE)-VLOOKUP(B137,Альт!$B$22:$AR$101,33,FALSE)</f>
        <v>2.9315972222222222E-2</v>
      </c>
      <c r="P137" s="11">
        <f t="shared" si="11"/>
        <v>5</v>
      </c>
      <c r="Q137" s="69">
        <f t="shared" si="6"/>
        <v>0.10195486111111111</v>
      </c>
      <c r="R137" s="15">
        <f t="shared" si="12"/>
        <v>5.7141203703703763E-3</v>
      </c>
      <c r="S137" s="55">
        <v>3</v>
      </c>
    </row>
    <row r="138" spans="1:19" x14ac:dyDescent="0.25">
      <c r="A138" s="51">
        <v>5</v>
      </c>
      <c r="B138" s="11">
        <v>53</v>
      </c>
      <c r="C138" s="32" t="s">
        <v>66</v>
      </c>
      <c r="D138" s="29">
        <v>1985</v>
      </c>
      <c r="E138" s="11"/>
      <c r="F138" s="30" t="s">
        <v>67</v>
      </c>
      <c r="G138" s="68">
        <f>VLOOKUP(B138,Альт!$B$22:$AR$101,27,FALSE)</f>
        <v>2.1637731481481483E-2</v>
      </c>
      <c r="H138" s="11">
        <f t="shared" si="7"/>
        <v>10</v>
      </c>
      <c r="I138" s="68">
        <f>VLOOKUP(B138,Альт!$B$22:$AR$101,29,FALSE)-VLOOKUP(B138,Альт!$B$22:$AR$101,27,FALSE)</f>
        <v>1.380787037037038E-3</v>
      </c>
      <c r="J138" s="11">
        <f t="shared" si="8"/>
        <v>4</v>
      </c>
      <c r="K138" s="69">
        <f>VLOOKUP(B138,Альт!$B$22:$AR$101,31,FALSE)-VLOOKUP(B138,Альт!$B$22:$AR$101,29,FALSE)</f>
        <v>4.9555555555555547E-2</v>
      </c>
      <c r="L138" s="11">
        <f t="shared" si="9"/>
        <v>7</v>
      </c>
      <c r="M138" s="68">
        <f>VLOOKUP(B138,Альт!$B$22:$AR$101,33,FALSE)-VLOOKUP(B138,Альт!$B$22:$AR$101,31,FALSE)</f>
        <v>9.2013888888889395E-4</v>
      </c>
      <c r="N138" s="11">
        <f t="shared" si="10"/>
        <v>8</v>
      </c>
      <c r="O138" s="68">
        <f>VLOOKUP(B138,Альт!$B$22:$AR$101,35,FALSE)-VLOOKUP(B138,Альт!$B$22:$AR$101,33,FALSE)</f>
        <v>2.9130787037037045E-2</v>
      </c>
      <c r="P138" s="11">
        <f t="shared" si="11"/>
        <v>3</v>
      </c>
      <c r="Q138" s="69">
        <f t="shared" si="6"/>
        <v>0.10262500000000001</v>
      </c>
      <c r="R138" s="15">
        <f t="shared" si="12"/>
        <v>6.3842592592592701E-3</v>
      </c>
      <c r="S138" s="55">
        <v>3</v>
      </c>
    </row>
    <row r="139" spans="1:19" x14ac:dyDescent="0.25">
      <c r="A139" s="51">
        <v>6</v>
      </c>
      <c r="B139" s="11">
        <v>54</v>
      </c>
      <c r="C139" s="32" t="s">
        <v>68</v>
      </c>
      <c r="D139" s="29">
        <v>1982</v>
      </c>
      <c r="E139" s="11"/>
      <c r="F139" s="30" t="s">
        <v>65</v>
      </c>
      <c r="G139" s="68">
        <f>VLOOKUP(B139,Альт!$B$22:$AR$101,27,FALSE)</f>
        <v>2.097337962962963E-2</v>
      </c>
      <c r="H139" s="11">
        <f t="shared" si="7"/>
        <v>8</v>
      </c>
      <c r="I139" s="68">
        <f>VLOOKUP(B139,Альт!$B$22:$AR$101,29,FALSE)-VLOOKUP(B139,Альт!$B$22:$AR$101,27,FALSE)</f>
        <v>1.5925925925925899E-3</v>
      </c>
      <c r="J139" s="11">
        <f t="shared" si="8"/>
        <v>6</v>
      </c>
      <c r="K139" s="69">
        <f>VLOOKUP(B139,Альт!$B$22:$AR$101,31,FALSE)-VLOOKUP(B139,Альт!$B$22:$AR$101,29,FALSE)</f>
        <v>5.2490740740740741E-2</v>
      </c>
      <c r="L139" s="11">
        <f t="shared" si="9"/>
        <v>11</v>
      </c>
      <c r="M139" s="68">
        <f>VLOOKUP(B139,Альт!$B$22:$AR$101,33,FALSE)-VLOOKUP(B139,Альт!$B$22:$AR$101,31,FALSE)</f>
        <v>5.7407407407407407E-4</v>
      </c>
      <c r="N139" s="11">
        <f t="shared" si="10"/>
        <v>1</v>
      </c>
      <c r="O139" s="68">
        <f>VLOOKUP(B139,Альт!$B$22:$AR$101,35,FALSE)-VLOOKUP(B139,Альт!$B$22:$AR$101,33,FALSE)</f>
        <v>2.7791666666666659E-2</v>
      </c>
      <c r="P139" s="11">
        <f t="shared" si="11"/>
        <v>1</v>
      </c>
      <c r="Q139" s="69">
        <f t="shared" si="6"/>
        <v>0.10342245370370369</v>
      </c>
      <c r="R139" s="15">
        <f t="shared" si="12"/>
        <v>7.1817129629629523E-3</v>
      </c>
      <c r="S139" s="55">
        <v>3</v>
      </c>
    </row>
    <row r="140" spans="1:19" x14ac:dyDescent="0.25">
      <c r="A140" s="51">
        <v>7</v>
      </c>
      <c r="B140" s="11">
        <v>39</v>
      </c>
      <c r="C140" s="32" t="s">
        <v>53</v>
      </c>
      <c r="D140" s="29">
        <v>1980</v>
      </c>
      <c r="E140" s="11"/>
      <c r="F140" s="30" t="s">
        <v>49</v>
      </c>
      <c r="G140" s="68">
        <f>VLOOKUP(B140,Альт!$B$22:$AR$101,27,FALSE)</f>
        <v>2.3122685185185187E-2</v>
      </c>
      <c r="H140" s="11">
        <f t="shared" si="7"/>
        <v>14</v>
      </c>
      <c r="I140" s="68">
        <f>VLOOKUP(B140,Альт!$B$22:$AR$101,29,FALSE)-VLOOKUP(B140,Альт!$B$22:$AR$101,27,FALSE)</f>
        <v>1.6307870370370382E-3</v>
      </c>
      <c r="J140" s="11">
        <f t="shared" si="8"/>
        <v>8</v>
      </c>
      <c r="K140" s="69">
        <f>VLOOKUP(B140,Альт!$B$22:$AR$101,31,FALSE)-VLOOKUP(B140,Альт!$B$22:$AR$101,29,FALSE)</f>
        <v>4.9709490740740742E-2</v>
      </c>
      <c r="L140" s="11">
        <f t="shared" si="9"/>
        <v>8</v>
      </c>
      <c r="M140" s="68">
        <f>VLOOKUP(B140,Альт!$B$22:$AR$101,33,FALSE)-VLOOKUP(B140,Альт!$B$22:$AR$101,31,FALSE)</f>
        <v>6.6782407407406374E-4</v>
      </c>
      <c r="N140" s="11">
        <f t="shared" si="10"/>
        <v>3</v>
      </c>
      <c r="O140" s="68">
        <f>VLOOKUP(B140,Альт!$B$22:$AR$101,35,FALSE)-VLOOKUP(B140,Альт!$B$22:$AR$101,33,FALSE)</f>
        <v>2.8512731481481479E-2</v>
      </c>
      <c r="P140" s="11">
        <f t="shared" si="11"/>
        <v>2</v>
      </c>
      <c r="Q140" s="69">
        <f t="shared" si="6"/>
        <v>0.10364351851851851</v>
      </c>
      <c r="R140" s="15">
        <f t="shared" si="12"/>
        <v>7.402777777777772E-3</v>
      </c>
      <c r="S140" s="55">
        <v>3</v>
      </c>
    </row>
    <row r="141" spans="1:19" x14ac:dyDescent="0.25">
      <c r="A141" s="51">
        <v>8</v>
      </c>
      <c r="B141" s="11">
        <v>74</v>
      </c>
      <c r="C141" s="32" t="s">
        <v>89</v>
      </c>
      <c r="D141" s="29">
        <v>1985</v>
      </c>
      <c r="E141" s="11"/>
      <c r="F141" s="30" t="s">
        <v>33</v>
      </c>
      <c r="G141" s="68">
        <f>VLOOKUP(B141,Альт!$B$22:$AR$101,27,FALSE)</f>
        <v>1.8340277777777778E-2</v>
      </c>
      <c r="H141" s="11">
        <f t="shared" si="7"/>
        <v>1</v>
      </c>
      <c r="I141" s="68">
        <f>VLOOKUP(B141,Альт!$B$22:$AR$101,29,FALSE)-VLOOKUP(B141,Альт!$B$22:$AR$101,27,FALSE)</f>
        <v>1.7488425925925935E-3</v>
      </c>
      <c r="J141" s="11">
        <f t="shared" si="8"/>
        <v>10</v>
      </c>
      <c r="K141" s="69">
        <f>VLOOKUP(B141,Альт!$B$22:$AR$101,31,FALSE)-VLOOKUP(B141,Альт!$B$22:$AR$101,29,FALSE)</f>
        <v>5.0547453703703699E-2</v>
      </c>
      <c r="L141" s="11">
        <f t="shared" si="9"/>
        <v>9</v>
      </c>
      <c r="M141" s="68">
        <f>VLOOKUP(B141,Альт!$B$22:$AR$101,33,FALSE)-VLOOKUP(B141,Альт!$B$22:$AR$101,31,FALSE)</f>
        <v>1.0208333333333319E-3</v>
      </c>
      <c r="N141" s="11">
        <f t="shared" si="10"/>
        <v>11</v>
      </c>
      <c r="O141" s="68">
        <f>VLOOKUP(B141,Альт!$B$22:$AR$101,35,FALSE)-VLOOKUP(B141,Альт!$B$22:$AR$101,33,FALSE)</f>
        <v>3.2775462962962965E-2</v>
      </c>
      <c r="P141" s="11">
        <f t="shared" si="11"/>
        <v>12</v>
      </c>
      <c r="Q141" s="69">
        <f t="shared" si="6"/>
        <v>0.10443287037037037</v>
      </c>
      <c r="R141" s="15">
        <f t="shared" si="12"/>
        <v>8.1921296296296325E-3</v>
      </c>
      <c r="S141" s="55">
        <v>3</v>
      </c>
    </row>
    <row r="142" spans="1:19" x14ac:dyDescent="0.25">
      <c r="A142" s="51">
        <v>9</v>
      </c>
      <c r="B142" s="11">
        <v>77</v>
      </c>
      <c r="C142" s="32" t="s">
        <v>92</v>
      </c>
      <c r="D142" s="29">
        <v>1986</v>
      </c>
      <c r="E142" s="11"/>
      <c r="F142" s="30" t="s">
        <v>37</v>
      </c>
      <c r="G142" s="68">
        <f>VLOOKUP(B142,Альт!$B$22:$AR$101,27,FALSE)</f>
        <v>2.3347222222222217E-2</v>
      </c>
      <c r="H142" s="11">
        <f t="shared" si="7"/>
        <v>17</v>
      </c>
      <c r="I142" s="68">
        <f>VLOOKUP(B142,Альт!$B$22:$AR$101,29,FALSE)-VLOOKUP(B142,Альт!$B$22:$AR$101,27,FALSE)</f>
        <v>1.4953703703703761E-3</v>
      </c>
      <c r="J142" s="11">
        <f t="shared" si="8"/>
        <v>5</v>
      </c>
      <c r="K142" s="69">
        <f>VLOOKUP(B142,Альт!$B$22:$AR$101,31,FALSE)-VLOOKUP(B142,Альт!$B$22:$AR$101,29,FALSE)</f>
        <v>4.7560185185185178E-2</v>
      </c>
      <c r="L142" s="11">
        <f t="shared" si="9"/>
        <v>4</v>
      </c>
      <c r="M142" s="68">
        <f>VLOOKUP(B142,Альт!$B$22:$AR$101,33,FALSE)-VLOOKUP(B142,Альт!$B$22:$AR$101,31,FALSE)</f>
        <v>7.8009259259259611E-4</v>
      </c>
      <c r="N142" s="11">
        <f t="shared" si="10"/>
        <v>6</v>
      </c>
      <c r="O142" s="68">
        <f>VLOOKUP(B142,Альт!$B$22:$AR$101,35,FALSE)-VLOOKUP(B142,Альт!$B$22:$AR$101,33,FALSE)</f>
        <v>3.1380787037037033E-2</v>
      </c>
      <c r="P142" s="11">
        <f t="shared" si="11"/>
        <v>9</v>
      </c>
      <c r="Q142" s="69">
        <f t="shared" si="6"/>
        <v>0.1045636574074074</v>
      </c>
      <c r="R142" s="15">
        <f t="shared" si="12"/>
        <v>8.322916666666666E-3</v>
      </c>
      <c r="S142" s="55">
        <v>3</v>
      </c>
    </row>
    <row r="143" spans="1:19" x14ac:dyDescent="0.25">
      <c r="A143" s="51">
        <v>10</v>
      </c>
      <c r="B143" s="11">
        <v>71</v>
      </c>
      <c r="C143" s="32" t="s">
        <v>86</v>
      </c>
      <c r="D143" s="29">
        <v>1982</v>
      </c>
      <c r="E143" s="11"/>
      <c r="F143" s="30" t="s">
        <v>65</v>
      </c>
      <c r="G143" s="68">
        <f>VLOOKUP(B143,Альт!$B$22:$AR$101,27,FALSE)</f>
        <v>2.3693287037037037E-2</v>
      </c>
      <c r="H143" s="11">
        <f t="shared" si="7"/>
        <v>20</v>
      </c>
      <c r="I143" s="68">
        <f>VLOOKUP(B143,Альт!$B$22:$AR$101,29,FALSE)-VLOOKUP(B143,Альт!$B$22:$AR$101,27,FALSE)</f>
        <v>1.1284722222222182E-3</v>
      </c>
      <c r="J143" s="11">
        <f t="shared" si="8"/>
        <v>1</v>
      </c>
      <c r="K143" s="69">
        <f>VLOOKUP(B143,Альт!$B$22:$AR$101,31,FALSE)-VLOOKUP(B143,Альт!$B$22:$AR$101,29,FALSE)</f>
        <v>4.8990740740740751E-2</v>
      </c>
      <c r="L143" s="11">
        <f t="shared" si="9"/>
        <v>6</v>
      </c>
      <c r="M143" s="68">
        <f>VLOOKUP(B143,Альт!$B$22:$AR$101,33,FALSE)-VLOOKUP(B143,Альт!$B$22:$AR$101,31,FALSE)</f>
        <v>7.5810185185185008E-4</v>
      </c>
      <c r="N143" s="11">
        <f t="shared" si="10"/>
        <v>5</v>
      </c>
      <c r="O143" s="68">
        <f>VLOOKUP(B143,Альт!$B$22:$AR$101,35,FALSE)-VLOOKUP(B143,Альт!$B$22:$AR$101,33,FALSE)</f>
        <v>3.1848379629629622E-2</v>
      </c>
      <c r="P143" s="11">
        <f t="shared" si="11"/>
        <v>10</v>
      </c>
      <c r="Q143" s="69">
        <f t="shared" si="6"/>
        <v>0.10641898148148148</v>
      </c>
      <c r="R143" s="15">
        <f t="shared" si="12"/>
        <v>1.0178240740740738E-2</v>
      </c>
      <c r="S143" s="55">
        <v>3</v>
      </c>
    </row>
    <row r="144" spans="1:19" x14ac:dyDescent="0.25">
      <c r="A144" s="51">
        <v>11</v>
      </c>
      <c r="B144" s="11">
        <v>35</v>
      </c>
      <c r="C144" s="32" t="s">
        <v>47</v>
      </c>
      <c r="D144" s="29">
        <v>1986</v>
      </c>
      <c r="E144" s="11"/>
      <c r="F144" s="30" t="s">
        <v>33</v>
      </c>
      <c r="G144" s="68">
        <f>VLOOKUP(B144,Альт!$B$22:$AR$101,27,FALSE)</f>
        <v>1.8628472222222223E-2</v>
      </c>
      <c r="H144" s="11">
        <f t="shared" si="7"/>
        <v>3</v>
      </c>
      <c r="I144" s="68">
        <f>VLOOKUP(B144,Альт!$B$22:$AR$101,29,FALSE)-VLOOKUP(B144,Альт!$B$22:$AR$101,27,FALSE)</f>
        <v>1.8749999999999982E-3</v>
      </c>
      <c r="J144" s="11">
        <f t="shared" si="8"/>
        <v>16</v>
      </c>
      <c r="K144" s="69">
        <f>VLOOKUP(B144,Альт!$B$22:$AR$101,31,FALSE)-VLOOKUP(B144,Альт!$B$22:$AR$101,29,FALSE)</f>
        <v>5.2484953703703707E-2</v>
      </c>
      <c r="L144" s="11">
        <f t="shared" si="9"/>
        <v>10</v>
      </c>
      <c r="M144" s="68">
        <f>VLOOKUP(B144,Альт!$B$22:$AR$101,33,FALSE)-VLOOKUP(B144,Альт!$B$22:$AR$101,31,FALSE)</f>
        <v>7.1990740740740522E-4</v>
      </c>
      <c r="N144" s="11">
        <f t="shared" si="10"/>
        <v>4</v>
      </c>
      <c r="O144" s="68">
        <f>VLOOKUP(B144,Альт!$B$22:$AR$101,35,FALSE)-VLOOKUP(B144,Альт!$B$22:$AR$101,33,FALSE)</f>
        <v>3.3425925925925914E-2</v>
      </c>
      <c r="P144" s="11">
        <f t="shared" si="11"/>
        <v>13</v>
      </c>
      <c r="Q144" s="69">
        <f t="shared" si="6"/>
        <v>0.10713425925925925</v>
      </c>
      <c r="R144" s="15">
        <f t="shared" si="12"/>
        <v>1.0893518518518511E-2</v>
      </c>
      <c r="S144" s="55">
        <v>3</v>
      </c>
    </row>
    <row r="145" spans="1:19" x14ac:dyDescent="0.25">
      <c r="A145" s="51">
        <v>12</v>
      </c>
      <c r="B145" s="11">
        <v>64</v>
      </c>
      <c r="C145" s="32" t="s">
        <v>78</v>
      </c>
      <c r="D145" s="29">
        <v>1987</v>
      </c>
      <c r="E145" s="11"/>
      <c r="F145" s="30" t="s">
        <v>33</v>
      </c>
      <c r="G145" s="68">
        <f>VLOOKUP(B145,Альт!$B$22:$AR$101,27,FALSE)</f>
        <v>2.1546296296296296E-2</v>
      </c>
      <c r="H145" s="11">
        <f t="shared" si="7"/>
        <v>9</v>
      </c>
      <c r="I145" s="68">
        <f>VLOOKUP(B145,Альт!$B$22:$AR$101,29,FALSE)-VLOOKUP(B145,Альт!$B$22:$AR$101,27,FALSE)</f>
        <v>1.7824074074074062E-3</v>
      </c>
      <c r="J145" s="11">
        <f t="shared" si="8"/>
        <v>12</v>
      </c>
      <c r="K145" s="69">
        <f>VLOOKUP(B145,Альт!$B$22:$AR$101,31,FALSE)-VLOOKUP(B145,Альт!$B$22:$AR$101,29,FALSE)</f>
        <v>5.2870370370370373E-2</v>
      </c>
      <c r="L145" s="11">
        <f t="shared" si="9"/>
        <v>13</v>
      </c>
      <c r="M145" s="68">
        <f>VLOOKUP(B145,Альт!$B$22:$AR$101,33,FALSE)-VLOOKUP(B145,Альт!$B$22:$AR$101,31,FALSE)</f>
        <v>1.0000000000000009E-3</v>
      </c>
      <c r="N145" s="11">
        <f t="shared" si="10"/>
        <v>10</v>
      </c>
      <c r="O145" s="68">
        <f>VLOOKUP(B145,Альт!$B$22:$AR$101,35,FALSE)-VLOOKUP(B145,Альт!$B$22:$AR$101,33,FALSE)</f>
        <v>3.0995370370370368E-2</v>
      </c>
      <c r="P145" s="11">
        <f t="shared" si="11"/>
        <v>8</v>
      </c>
      <c r="Q145" s="69">
        <f t="shared" si="6"/>
        <v>0.10819444444444444</v>
      </c>
      <c r="R145" s="15">
        <f t="shared" si="12"/>
        <v>1.1953703703703702E-2</v>
      </c>
      <c r="S145" s="55">
        <v>3</v>
      </c>
    </row>
    <row r="146" spans="1:19" x14ac:dyDescent="0.25">
      <c r="A146" s="51">
        <v>13</v>
      </c>
      <c r="B146" s="11">
        <v>49</v>
      </c>
      <c r="C146" s="32" t="s">
        <v>63</v>
      </c>
      <c r="D146" s="29">
        <v>1983</v>
      </c>
      <c r="E146" s="11"/>
      <c r="F146" s="30" t="s">
        <v>33</v>
      </c>
      <c r="G146" s="68">
        <f>VLOOKUP(B146,Альт!$B$22:$AR$101,27,FALSE)</f>
        <v>2.0945601851851851E-2</v>
      </c>
      <c r="H146" s="11">
        <f t="shared" si="7"/>
        <v>7</v>
      </c>
      <c r="I146" s="68">
        <f>VLOOKUP(B146,Альт!$B$22:$AR$101,29,FALSE)-VLOOKUP(B146,Альт!$B$22:$AR$101,27,FALSE)</f>
        <v>2.3518518518518515E-3</v>
      </c>
      <c r="J146" s="11">
        <f t="shared" si="8"/>
        <v>20</v>
      </c>
      <c r="K146" s="69">
        <f>VLOOKUP(B146,Альт!$B$22:$AR$101,31,FALSE)-VLOOKUP(B146,Альт!$B$22:$AR$101,29,FALSE)</f>
        <v>5.5201388888888897E-2</v>
      </c>
      <c r="L146" s="11">
        <f t="shared" si="9"/>
        <v>15</v>
      </c>
      <c r="M146" s="68">
        <f>VLOOKUP(B146,Альт!$B$22:$AR$101,33,FALSE)-VLOOKUP(B146,Альт!$B$22:$AR$101,31,FALSE)</f>
        <v>1.0231481481481342E-3</v>
      </c>
      <c r="N146" s="11">
        <f t="shared" si="10"/>
        <v>12</v>
      </c>
      <c r="O146" s="68">
        <f>VLOOKUP(B146,Альт!$B$22:$AR$101,35,FALSE)-VLOOKUP(B146,Альт!$B$22:$AR$101,33,FALSE)</f>
        <v>3.5365740740740739E-2</v>
      </c>
      <c r="P146" s="11">
        <f t="shared" si="11"/>
        <v>16</v>
      </c>
      <c r="Q146" s="69">
        <f t="shared" si="6"/>
        <v>0.11488773148148147</v>
      </c>
      <c r="R146" s="15">
        <f t="shared" si="12"/>
        <v>1.8646990740740735E-2</v>
      </c>
      <c r="S146" s="55"/>
    </row>
    <row r="147" spans="1:19" x14ac:dyDescent="0.25">
      <c r="A147" s="51">
        <v>14</v>
      </c>
      <c r="B147" s="11">
        <v>21</v>
      </c>
      <c r="C147" s="32" t="s">
        <v>32</v>
      </c>
      <c r="D147" s="29">
        <v>1986</v>
      </c>
      <c r="E147" s="11"/>
      <c r="F147" s="30" t="s">
        <v>33</v>
      </c>
      <c r="G147" s="68">
        <f>VLOOKUP(B147,Альт!$B$22:$AR$101,27,FALSE)</f>
        <v>2.4452546296296295E-2</v>
      </c>
      <c r="H147" s="11">
        <f t="shared" si="7"/>
        <v>25</v>
      </c>
      <c r="I147" s="68">
        <f>VLOOKUP(B147,Альт!$B$22:$AR$101,29,FALSE)-VLOOKUP(B147,Альт!$B$22:$AR$101,27,FALSE)</f>
        <v>2.7789351851851864E-3</v>
      </c>
      <c r="J147" s="11">
        <f t="shared" si="8"/>
        <v>30</v>
      </c>
      <c r="K147" s="69">
        <f>VLOOKUP(B147,Альт!$B$22:$AR$101,31,FALSE)-VLOOKUP(B147,Альт!$B$22:$AR$101,29,FALSE)</f>
        <v>5.2755787037037039E-2</v>
      </c>
      <c r="L147" s="11">
        <f t="shared" si="9"/>
        <v>12</v>
      </c>
      <c r="M147" s="68">
        <f>VLOOKUP(B147,Альт!$B$22:$AR$101,33,FALSE)-VLOOKUP(B147,Альт!$B$22:$AR$101,31,FALSE)</f>
        <v>8.5300925925925475E-4</v>
      </c>
      <c r="N147" s="11">
        <f t="shared" si="10"/>
        <v>7</v>
      </c>
      <c r="O147" s="68">
        <f>VLOOKUP(B147,Альт!$B$22:$AR$101,35,FALSE)-VLOOKUP(B147,Альт!$B$22:$AR$101,33,FALSE)</f>
        <v>3.5967592592592593E-2</v>
      </c>
      <c r="P147" s="11">
        <f t="shared" si="11"/>
        <v>19</v>
      </c>
      <c r="Q147" s="69">
        <f t="shared" si="6"/>
        <v>0.11680787037037037</v>
      </c>
      <c r="R147" s="15">
        <f t="shared" si="12"/>
        <v>2.056712962962963E-2</v>
      </c>
      <c r="S147" s="55"/>
    </row>
    <row r="148" spans="1:19" x14ac:dyDescent="0.25">
      <c r="A148" s="51">
        <v>15</v>
      </c>
      <c r="B148" s="11">
        <v>48</v>
      </c>
      <c r="C148" s="32" t="s">
        <v>62</v>
      </c>
      <c r="D148" s="29">
        <v>1985</v>
      </c>
      <c r="E148" s="11"/>
      <c r="F148" s="30" t="s">
        <v>37</v>
      </c>
      <c r="G148" s="68">
        <f>VLOOKUP(B148,Альт!$B$22:$AR$101,27,FALSE)</f>
        <v>2.3935185185185184E-2</v>
      </c>
      <c r="H148" s="11">
        <f t="shared" si="7"/>
        <v>21</v>
      </c>
      <c r="I148" s="68">
        <f>VLOOKUP(B148,Альт!$B$22:$AR$101,29,FALSE)-VLOOKUP(B148,Альт!$B$22:$AR$101,27,FALSE)</f>
        <v>1.7962962962962958E-3</v>
      </c>
      <c r="J148" s="11">
        <f t="shared" si="8"/>
        <v>13</v>
      </c>
      <c r="K148" s="69">
        <f>VLOOKUP(B148,Альт!$B$22:$AR$101,31,FALSE)-VLOOKUP(B148,Альт!$B$22:$AR$101,29,FALSE)</f>
        <v>5.8325231481481485E-2</v>
      </c>
      <c r="L148" s="11">
        <f t="shared" si="9"/>
        <v>22</v>
      </c>
      <c r="M148" s="68">
        <f>VLOOKUP(B148,Альт!$B$22:$AR$101,33,FALSE)-VLOOKUP(B148,Альт!$B$22:$AR$101,31,FALSE)</f>
        <v>1.450231481481476E-3</v>
      </c>
      <c r="N148" s="11">
        <f t="shared" si="10"/>
        <v>24</v>
      </c>
      <c r="O148" s="68">
        <f>VLOOKUP(B148,Альт!$B$22:$AR$101,35,FALSE)-VLOOKUP(B148,Альт!$B$22:$AR$101,33,FALSE)</f>
        <v>3.2178240740740743E-2</v>
      </c>
      <c r="P148" s="11">
        <f t="shared" si="11"/>
        <v>11</v>
      </c>
      <c r="Q148" s="69">
        <f t="shared" si="6"/>
        <v>0.11768518518518518</v>
      </c>
      <c r="R148" s="15">
        <f t="shared" si="12"/>
        <v>2.1444444444444447E-2</v>
      </c>
      <c r="S148" s="55"/>
    </row>
    <row r="149" spans="1:19" x14ac:dyDescent="0.25">
      <c r="A149" s="51">
        <v>16</v>
      </c>
      <c r="B149" s="11">
        <v>66</v>
      </c>
      <c r="C149" s="32" t="s">
        <v>80</v>
      </c>
      <c r="D149" s="29">
        <v>1986</v>
      </c>
      <c r="E149" s="11"/>
      <c r="F149" s="30" t="s">
        <v>37</v>
      </c>
      <c r="G149" s="68">
        <f>VLOOKUP(B149,Альт!$B$22:$AR$101,27,FALSE)</f>
        <v>2.334953703703704E-2</v>
      </c>
      <c r="H149" s="11">
        <f t="shared" si="7"/>
        <v>18</v>
      </c>
      <c r="I149" s="68">
        <f>VLOOKUP(B149,Альт!$B$22:$AR$101,29,FALSE)-VLOOKUP(B149,Альт!$B$22:$AR$101,27,FALSE)</f>
        <v>1.8449074074074062E-3</v>
      </c>
      <c r="J149" s="11">
        <f t="shared" si="8"/>
        <v>15</v>
      </c>
      <c r="K149" s="69">
        <f>VLOOKUP(B149,Альт!$B$22:$AR$101,31,FALSE)-VLOOKUP(B149,Альт!$B$22:$AR$101,29,FALSE)</f>
        <v>6.0442129629629637E-2</v>
      </c>
      <c r="L149" s="11">
        <f t="shared" si="9"/>
        <v>28</v>
      </c>
      <c r="M149" s="68">
        <f>VLOOKUP(B149,Альт!$B$22:$AR$101,33,FALSE)-VLOOKUP(B149,Альт!$B$22:$AR$101,31,FALSE)</f>
        <v>1.1898148148147963E-3</v>
      </c>
      <c r="N149" s="11">
        <f t="shared" si="10"/>
        <v>19</v>
      </c>
      <c r="O149" s="68">
        <f>VLOOKUP(B149,Альт!$B$22:$AR$101,35,FALSE)-VLOOKUP(B149,Альт!$B$22:$AR$101,33,FALSE)</f>
        <v>3.3628472222222219E-2</v>
      </c>
      <c r="P149" s="11">
        <f t="shared" si="11"/>
        <v>14</v>
      </c>
      <c r="Q149" s="69">
        <f t="shared" si="6"/>
        <v>0.1204548611111111</v>
      </c>
      <c r="R149" s="15">
        <f t="shared" si="12"/>
        <v>2.4214120370370365E-2</v>
      </c>
      <c r="S149" s="55"/>
    </row>
    <row r="150" spans="1:19" x14ac:dyDescent="0.25">
      <c r="A150" s="51">
        <v>17</v>
      </c>
      <c r="B150" s="11">
        <v>40</v>
      </c>
      <c r="C150" s="32" t="s">
        <v>54</v>
      </c>
      <c r="D150" s="29">
        <v>1981</v>
      </c>
      <c r="E150" s="11"/>
      <c r="F150" s="30" t="s">
        <v>33</v>
      </c>
      <c r="G150" s="68">
        <f>VLOOKUP(B150,Альт!$B$22:$AR$101,27,FALSE)</f>
        <v>2.3041666666666669E-2</v>
      </c>
      <c r="H150" s="11">
        <f t="shared" si="7"/>
        <v>12</v>
      </c>
      <c r="I150" s="68">
        <f>VLOOKUP(B150,Альт!$B$22:$AR$101,29,FALSE)-VLOOKUP(B150,Альт!$B$22:$AR$101,27,FALSE)</f>
        <v>2.586805555555554E-3</v>
      </c>
      <c r="J150" s="11">
        <f t="shared" si="8"/>
        <v>26</v>
      </c>
      <c r="K150" s="69">
        <f>VLOOKUP(B150,Альт!$B$22:$AR$101,31,FALSE)-VLOOKUP(B150,Альт!$B$22:$AR$101,29,FALSE)</f>
        <v>5.6701388888888885E-2</v>
      </c>
      <c r="L150" s="11">
        <f t="shared" si="9"/>
        <v>17</v>
      </c>
      <c r="M150" s="68">
        <f>VLOOKUP(B150,Альт!$B$22:$AR$101,33,FALSE)-VLOOKUP(B150,Альт!$B$22:$AR$101,31,FALSE)</f>
        <v>1.0543981481481446E-3</v>
      </c>
      <c r="N150" s="11">
        <f t="shared" si="10"/>
        <v>13</v>
      </c>
      <c r="O150" s="68">
        <f>VLOOKUP(B150,Альт!$B$22:$AR$101,35,FALSE)-VLOOKUP(B150,Альт!$B$22:$AR$101,33,FALSE)</f>
        <v>3.8501157407407421E-2</v>
      </c>
      <c r="P150" s="11">
        <f t="shared" si="11"/>
        <v>26</v>
      </c>
      <c r="Q150" s="69">
        <f t="shared" si="6"/>
        <v>0.12188541666666668</v>
      </c>
      <c r="R150" s="15">
        <f t="shared" si="12"/>
        <v>2.5644675925925939E-2</v>
      </c>
      <c r="S150" s="55"/>
    </row>
    <row r="151" spans="1:19" x14ac:dyDescent="0.25">
      <c r="A151" s="51">
        <v>18</v>
      </c>
      <c r="B151" s="11">
        <v>43</v>
      </c>
      <c r="C151" s="32" t="s">
        <v>57</v>
      </c>
      <c r="D151" s="29">
        <v>1983</v>
      </c>
      <c r="E151" s="11"/>
      <c r="F151" s="30" t="s">
        <v>37</v>
      </c>
      <c r="G151" s="68">
        <f>VLOOKUP(B151,Альт!$B$22:$AR$101,27,FALSE)</f>
        <v>2.3986111111111111E-2</v>
      </c>
      <c r="H151" s="11">
        <f t="shared" si="7"/>
        <v>22</v>
      </c>
      <c r="I151" s="68">
        <f>VLOOKUP(B151,Альт!$B$22:$AR$101,29,FALSE)-VLOOKUP(B151,Альт!$B$22:$AR$101,27,FALSE)</f>
        <v>2.5416666666666678E-3</v>
      </c>
      <c r="J151" s="11">
        <f t="shared" si="8"/>
        <v>25</v>
      </c>
      <c r="K151" s="69">
        <f>VLOOKUP(B151,Альт!$B$22:$AR$101,31,FALSE)-VLOOKUP(B151,Альт!$B$22:$AR$101,29,FALSE)</f>
        <v>5.7950231481481485E-2</v>
      </c>
      <c r="L151" s="11">
        <f t="shared" si="9"/>
        <v>20</v>
      </c>
      <c r="M151" s="68">
        <f>VLOOKUP(B151,Альт!$B$22:$AR$101,33,FALSE)-VLOOKUP(B151,Альт!$B$22:$AR$101,31,FALSE)</f>
        <v>1.4988425925925863E-3</v>
      </c>
      <c r="N151" s="11">
        <f t="shared" si="10"/>
        <v>27</v>
      </c>
      <c r="O151" s="68">
        <f>VLOOKUP(B151,Альт!$B$22:$AR$101,35,FALSE)-VLOOKUP(B151,Альт!$B$22:$AR$101,33,FALSE)</f>
        <v>3.6471064814814824E-2</v>
      </c>
      <c r="P151" s="11">
        <f t="shared" si="11"/>
        <v>20</v>
      </c>
      <c r="Q151" s="69">
        <f t="shared" si="6"/>
        <v>0.12244791666666667</v>
      </c>
      <c r="R151" s="15">
        <f t="shared" si="12"/>
        <v>2.6207175925925932E-2</v>
      </c>
      <c r="S151" s="55"/>
    </row>
    <row r="152" spans="1:19" x14ac:dyDescent="0.25">
      <c r="A152" s="51">
        <v>19</v>
      </c>
      <c r="B152" s="11">
        <v>42</v>
      </c>
      <c r="C152" s="32" t="s">
        <v>56</v>
      </c>
      <c r="D152" s="29">
        <v>1986</v>
      </c>
      <c r="E152" s="11"/>
      <c r="F152" s="30" t="s">
        <v>33</v>
      </c>
      <c r="G152" s="68">
        <f>VLOOKUP(B152,Альт!$B$22:$AR$101,27,FALSE)</f>
        <v>2.577662037037037E-2</v>
      </c>
      <c r="H152" s="11">
        <f t="shared" si="7"/>
        <v>29</v>
      </c>
      <c r="I152" s="68">
        <f>VLOOKUP(B152,Альт!$B$22:$AR$101,29,FALSE)-VLOOKUP(B152,Альт!$B$22:$AR$101,27,FALSE)</f>
        <v>3.5254629629629664E-3</v>
      </c>
      <c r="J152" s="11">
        <f t="shared" si="8"/>
        <v>32</v>
      </c>
      <c r="K152" s="69">
        <f>VLOOKUP(B152,Альт!$B$22:$AR$101,31,FALSE)-VLOOKUP(B152,Альт!$B$22:$AR$101,29,FALSE)</f>
        <v>5.4079861111111113E-2</v>
      </c>
      <c r="L152" s="11">
        <f t="shared" si="9"/>
        <v>14</v>
      </c>
      <c r="M152" s="68">
        <f>VLOOKUP(B152,Альт!$B$22:$AR$101,33,FALSE)-VLOOKUP(B152,Альт!$B$22:$AR$101,31,FALSE)</f>
        <v>1.5914351851851749E-3</v>
      </c>
      <c r="N152" s="11">
        <f t="shared" si="10"/>
        <v>29</v>
      </c>
      <c r="O152" s="68">
        <f>VLOOKUP(B152,Альт!$B$22:$AR$101,35,FALSE)-VLOOKUP(B152,Альт!$B$22:$AR$101,33,FALSE)</f>
        <v>3.8259259259259271E-2</v>
      </c>
      <c r="P152" s="11">
        <f t="shared" si="11"/>
        <v>25</v>
      </c>
      <c r="Q152" s="69">
        <f t="shared" si="6"/>
        <v>0.1232326388888889</v>
      </c>
      <c r="R152" s="15">
        <f t="shared" si="12"/>
        <v>2.6991898148148161E-2</v>
      </c>
      <c r="S152" s="55"/>
    </row>
    <row r="153" spans="1:19" x14ac:dyDescent="0.25">
      <c r="A153" s="51">
        <v>20</v>
      </c>
      <c r="B153" s="11">
        <v>67</v>
      </c>
      <c r="C153" s="32" t="s">
        <v>81</v>
      </c>
      <c r="D153" s="29">
        <v>1989</v>
      </c>
      <c r="E153" s="11"/>
      <c r="F153" s="30" t="s">
        <v>52</v>
      </c>
      <c r="G153" s="68">
        <f>VLOOKUP(B153,Альт!$B$22:$AR$101,27,FALSE)</f>
        <v>2.49849537037037E-2</v>
      </c>
      <c r="H153" s="11">
        <f t="shared" si="7"/>
        <v>27</v>
      </c>
      <c r="I153" s="68">
        <f>VLOOKUP(B153,Альт!$B$22:$AR$101,29,FALSE)-VLOOKUP(B153,Альт!$B$22:$AR$101,27,FALSE)</f>
        <v>1.748842592592597E-3</v>
      </c>
      <c r="J153" s="11">
        <f t="shared" si="8"/>
        <v>11</v>
      </c>
      <c r="K153" s="69">
        <f>VLOOKUP(B153,Альт!$B$22:$AR$101,31,FALSE)-VLOOKUP(B153,Альт!$B$22:$AR$101,29,FALSE)</f>
        <v>5.5793981481481472E-2</v>
      </c>
      <c r="L153" s="11">
        <f t="shared" si="9"/>
        <v>16</v>
      </c>
      <c r="M153" s="68">
        <f>VLOOKUP(B153,Альт!$B$22:$AR$101,33,FALSE)-VLOOKUP(B153,Альт!$B$22:$AR$101,31,FALSE)</f>
        <v>1.1342592592592793E-3</v>
      </c>
      <c r="N153" s="11">
        <f t="shared" si="10"/>
        <v>17</v>
      </c>
      <c r="O153" s="68">
        <f>VLOOKUP(B153,Альт!$B$22:$AR$101,35,FALSE)-VLOOKUP(B153,Альт!$B$22:$AR$101,33,FALSE)</f>
        <v>3.971296296296295E-2</v>
      </c>
      <c r="P153" s="11">
        <f t="shared" si="11"/>
        <v>28</v>
      </c>
      <c r="Q153" s="69">
        <f t="shared" si="6"/>
        <v>0.123375</v>
      </c>
      <c r="R153" s="15">
        <f t="shared" si="12"/>
        <v>2.7134259259259261E-2</v>
      </c>
      <c r="S153" s="55"/>
    </row>
    <row r="154" spans="1:19" x14ac:dyDescent="0.25">
      <c r="A154" s="51">
        <v>21</v>
      </c>
      <c r="B154" s="11">
        <v>72</v>
      </c>
      <c r="C154" s="32" t="s">
        <v>87</v>
      </c>
      <c r="D154" s="29">
        <v>1981</v>
      </c>
      <c r="E154" s="11"/>
      <c r="F154" s="30" t="s">
        <v>33</v>
      </c>
      <c r="G154" s="68">
        <f>VLOOKUP(B154,Альт!$B$22:$AR$101,27,FALSE)</f>
        <v>2.0689814814814814E-2</v>
      </c>
      <c r="H154" s="11">
        <f t="shared" si="7"/>
        <v>6</v>
      </c>
      <c r="I154" s="68">
        <f>VLOOKUP(B154,Альт!$B$22:$AR$101,29,FALSE)-VLOOKUP(B154,Альт!$B$22:$AR$101,27,FALSE)</f>
        <v>2.6747685185185242E-3</v>
      </c>
      <c r="J154" s="11">
        <f t="shared" si="8"/>
        <v>27</v>
      </c>
      <c r="K154" s="69">
        <f>VLOOKUP(B154,Альт!$B$22:$AR$101,31,FALSE)-VLOOKUP(B154,Альт!$B$22:$AR$101,29,FALSE)</f>
        <v>5.908217592592592E-2</v>
      </c>
      <c r="L154" s="11">
        <f t="shared" si="9"/>
        <v>24</v>
      </c>
      <c r="M154" s="68">
        <f>VLOOKUP(B154,Альт!$B$22:$AR$101,33,FALSE)-VLOOKUP(B154,Альт!$B$22:$AR$101,31,FALSE)</f>
        <v>1.0879629629629711E-3</v>
      </c>
      <c r="N154" s="11">
        <f t="shared" si="10"/>
        <v>16</v>
      </c>
      <c r="O154" s="68">
        <f>VLOOKUP(B154,Альт!$B$22:$AR$101,35,FALSE)-VLOOKUP(B154,Альт!$B$22:$AR$101,33,FALSE)</f>
        <v>4.0168981481481472E-2</v>
      </c>
      <c r="P154" s="11">
        <f t="shared" si="11"/>
        <v>30</v>
      </c>
      <c r="Q154" s="69">
        <f t="shared" si="6"/>
        <v>0.1237037037037037</v>
      </c>
      <c r="R154" s="15">
        <f t="shared" si="12"/>
        <v>2.7462962962962967E-2</v>
      </c>
      <c r="S154" s="55"/>
    </row>
    <row r="155" spans="1:19" x14ac:dyDescent="0.25">
      <c r="A155" s="51">
        <v>22</v>
      </c>
      <c r="B155" s="11">
        <v>82</v>
      </c>
      <c r="C155" s="32" t="s">
        <v>98</v>
      </c>
      <c r="D155" s="29">
        <v>1982</v>
      </c>
      <c r="E155" s="11"/>
      <c r="F155" s="30" t="s">
        <v>37</v>
      </c>
      <c r="G155" s="68">
        <f>VLOOKUP(B155,Альт!$B$22:$AR$101,27,FALSE)</f>
        <v>2.8671296296296295E-2</v>
      </c>
      <c r="H155" s="11">
        <f t="shared" si="7"/>
        <v>32</v>
      </c>
      <c r="I155" s="68">
        <f>VLOOKUP(B155,Альт!$B$22:$AR$101,29,FALSE)-VLOOKUP(B155,Альт!$B$22:$AR$101,27,FALSE)</f>
        <v>2.7083333333333369E-3</v>
      </c>
      <c r="J155" s="11">
        <f t="shared" si="8"/>
        <v>29</v>
      </c>
      <c r="K155" s="69">
        <f>VLOOKUP(B155,Альт!$B$22:$AR$101,31,FALSE)-VLOOKUP(B155,Альт!$B$22:$AR$101,29,FALSE)</f>
        <v>5.681712962962962E-2</v>
      </c>
      <c r="L155" s="11">
        <f t="shared" si="9"/>
        <v>18</v>
      </c>
      <c r="M155" s="68">
        <f>VLOOKUP(B155,Альт!$B$22:$AR$101,33,FALSE)-VLOOKUP(B155,Альт!$B$22:$AR$101,31,FALSE)</f>
        <v>1.2268518518518678E-3</v>
      </c>
      <c r="N155" s="11">
        <f t="shared" si="10"/>
        <v>20</v>
      </c>
      <c r="O155" s="68">
        <f>VLOOKUP(B155,Альт!$B$22:$AR$101,35,FALSE)-VLOOKUP(B155,Альт!$B$22:$AR$101,33,FALSE)</f>
        <v>3.4973379629629611E-2</v>
      </c>
      <c r="P155" s="11">
        <f t="shared" si="11"/>
        <v>15</v>
      </c>
      <c r="Q155" s="69">
        <f t="shared" si="6"/>
        <v>0.12439699074074073</v>
      </c>
      <c r="R155" s="15">
        <f t="shared" si="12"/>
        <v>2.8156249999999994E-2</v>
      </c>
      <c r="S155" s="55"/>
    </row>
    <row r="156" spans="1:19" x14ac:dyDescent="0.25">
      <c r="A156" s="51">
        <v>23</v>
      </c>
      <c r="B156" s="11">
        <v>27</v>
      </c>
      <c r="C156" s="32" t="s">
        <v>39</v>
      </c>
      <c r="D156" s="29">
        <v>1984</v>
      </c>
      <c r="E156" s="11"/>
      <c r="F156" s="30" t="s">
        <v>33</v>
      </c>
      <c r="G156" s="68">
        <f>VLOOKUP(B156,Альт!$B$22:$AR$101,27,FALSE)</f>
        <v>2.2422453703703705E-2</v>
      </c>
      <c r="H156" s="11">
        <f t="shared" si="7"/>
        <v>11</v>
      </c>
      <c r="I156" s="68">
        <f>VLOOKUP(B156,Альт!$B$22:$AR$101,29,FALSE)-VLOOKUP(B156,Альт!$B$22:$AR$101,27,FALSE)</f>
        <v>1.8379629629629649E-3</v>
      </c>
      <c r="J156" s="11">
        <f t="shared" si="8"/>
        <v>14</v>
      </c>
      <c r="K156" s="69">
        <f>VLOOKUP(B156,Альт!$B$22:$AR$101,31,FALSE)-VLOOKUP(B156,Альт!$B$22:$AR$101,29,FALSE)</f>
        <v>6.1746527777777768E-2</v>
      </c>
      <c r="L156" s="11">
        <f t="shared" si="9"/>
        <v>31</v>
      </c>
      <c r="M156" s="68">
        <f>VLOOKUP(B156,Альт!$B$22:$AR$101,33,FALSE)-VLOOKUP(B156,Альт!$B$22:$AR$101,31,FALSE)</f>
        <v>1.8101851851851924E-3</v>
      </c>
      <c r="N156" s="11">
        <f t="shared" si="10"/>
        <v>32</v>
      </c>
      <c r="O156" s="68">
        <f>VLOOKUP(B156,Альт!$B$22:$AR$101,35,FALSE)-VLOOKUP(B156,Альт!$B$22:$AR$101,33,FALSE)</f>
        <v>3.7133101851851855E-2</v>
      </c>
      <c r="P156" s="11">
        <f t="shared" si="11"/>
        <v>22</v>
      </c>
      <c r="Q156" s="69">
        <f t="shared" si="6"/>
        <v>0.12495023148148149</v>
      </c>
      <c r="R156" s="15">
        <f t="shared" si="12"/>
        <v>2.8709490740740751E-2</v>
      </c>
      <c r="S156" s="55"/>
    </row>
    <row r="157" spans="1:19" x14ac:dyDescent="0.25">
      <c r="A157" s="51">
        <v>24</v>
      </c>
      <c r="B157" s="11">
        <v>37</v>
      </c>
      <c r="C157" s="32" t="s">
        <v>50</v>
      </c>
      <c r="D157" s="29">
        <v>1981</v>
      </c>
      <c r="E157" s="11"/>
      <c r="F157" s="30" t="s">
        <v>33</v>
      </c>
      <c r="G157" s="68">
        <f>VLOOKUP(B157,Альт!$B$22:$AR$101,27,FALSE)</f>
        <v>2.4793981481481483E-2</v>
      </c>
      <c r="H157" s="11">
        <f t="shared" si="7"/>
        <v>26</v>
      </c>
      <c r="I157" s="68">
        <f>VLOOKUP(B157,Альт!$B$22:$AR$101,29,FALSE)-VLOOKUP(B157,Альт!$B$22:$AR$101,27,FALSE)</f>
        <v>2.5277777777777746E-3</v>
      </c>
      <c r="J157" s="11">
        <f t="shared" si="8"/>
        <v>24</v>
      </c>
      <c r="K157" s="69">
        <f>VLOOKUP(B157,Альт!$B$22:$AR$101,31,FALSE)-VLOOKUP(B157,Альт!$B$22:$AR$101,29,FALSE)</f>
        <v>5.8479166666666665E-2</v>
      </c>
      <c r="L157" s="11">
        <f t="shared" si="9"/>
        <v>23</v>
      </c>
      <c r="M157" s="68">
        <f>VLOOKUP(B157,Альт!$B$22:$AR$101,33,FALSE)-VLOOKUP(B157,Альт!$B$22:$AR$101,31,FALSE)</f>
        <v>1.4930555555555669E-3</v>
      </c>
      <c r="N157" s="11">
        <f t="shared" si="10"/>
        <v>26</v>
      </c>
      <c r="O157" s="68">
        <f>VLOOKUP(B157,Альт!$B$22:$AR$101,35,FALSE)-VLOOKUP(B157,Альт!$B$22:$AR$101,33,FALSE)</f>
        <v>3.9208333333333317E-2</v>
      </c>
      <c r="P157" s="11">
        <f t="shared" si="11"/>
        <v>27</v>
      </c>
      <c r="Q157" s="69">
        <f t="shared" si="6"/>
        <v>0.1265023148148148</v>
      </c>
      <c r="R157" s="15">
        <f t="shared" si="12"/>
        <v>3.0261574074074066E-2</v>
      </c>
      <c r="S157" s="55"/>
    </row>
    <row r="158" spans="1:19" x14ac:dyDescent="0.25">
      <c r="A158" s="51">
        <v>25</v>
      </c>
      <c r="B158" s="11">
        <v>34</v>
      </c>
      <c r="C158" s="32" t="s">
        <v>46</v>
      </c>
      <c r="D158" s="29">
        <v>1982</v>
      </c>
      <c r="E158" s="11"/>
      <c r="F158" s="30" t="s">
        <v>33</v>
      </c>
      <c r="G158" s="68">
        <f>VLOOKUP(B158,Альт!$B$22:$AR$101,27,FALSE)</f>
        <v>2.3447916666666666E-2</v>
      </c>
      <c r="H158" s="11">
        <f t="shared" si="7"/>
        <v>19</v>
      </c>
      <c r="I158" s="68">
        <f>VLOOKUP(B158,Альт!$B$22:$AR$101,29,FALSE)-VLOOKUP(B158,Альт!$B$22:$AR$101,27,FALSE)</f>
        <v>2.0231481481481489E-3</v>
      </c>
      <c r="J158" s="11">
        <f t="shared" si="8"/>
        <v>17</v>
      </c>
      <c r="K158" s="69">
        <f>VLOOKUP(B158,Альт!$B$22:$AR$101,31,FALSE)-VLOOKUP(B158,Альт!$B$22:$AR$101,29,FALSE)</f>
        <v>5.9133101851851846E-2</v>
      </c>
      <c r="L158" s="11">
        <f t="shared" si="9"/>
        <v>26</v>
      </c>
      <c r="M158" s="68">
        <f>VLOOKUP(B158,Альт!$B$22:$AR$101,33,FALSE)-VLOOKUP(B158,Альт!$B$22:$AR$101,31,FALSE)</f>
        <v>1.7453703703703694E-3</v>
      </c>
      <c r="N158" s="11">
        <f t="shared" si="10"/>
        <v>31</v>
      </c>
      <c r="O158" s="68">
        <f>VLOOKUP(B158,Альт!$B$22:$AR$101,35,FALSE)-VLOOKUP(B158,Альт!$B$22:$AR$101,33,FALSE)</f>
        <v>4.104050925925927E-2</v>
      </c>
      <c r="P158" s="11">
        <f t="shared" si="11"/>
        <v>31</v>
      </c>
      <c r="Q158" s="69">
        <f t="shared" si="6"/>
        <v>0.1273900462962963</v>
      </c>
      <c r="R158" s="15">
        <f t="shared" si="12"/>
        <v>3.1149305555555562E-2</v>
      </c>
      <c r="S158" s="55"/>
    </row>
    <row r="159" spans="1:19" x14ac:dyDescent="0.25">
      <c r="A159" s="51">
        <v>26</v>
      </c>
      <c r="B159" s="11">
        <v>24</v>
      </c>
      <c r="C159" s="31" t="s">
        <v>36</v>
      </c>
      <c r="D159" s="29">
        <v>1985</v>
      </c>
      <c r="E159" s="11"/>
      <c r="F159" s="30" t="s">
        <v>37</v>
      </c>
      <c r="G159" s="68">
        <f>VLOOKUP(B159,Альт!$B$22:$AR$101,27,FALSE)</f>
        <v>2.7215277777777779E-2</v>
      </c>
      <c r="H159" s="11">
        <f t="shared" si="7"/>
        <v>31</v>
      </c>
      <c r="I159" s="68">
        <f>VLOOKUP(B159,Альт!$B$22:$AR$101,29,FALSE)-VLOOKUP(B159,Альт!$B$22:$AR$101,27,FALSE)</f>
        <v>2.2685185185185169E-3</v>
      </c>
      <c r="J159" s="11">
        <f t="shared" si="8"/>
        <v>18</v>
      </c>
      <c r="K159" s="69">
        <f>VLOOKUP(B159,Альт!$B$22:$AR$101,31,FALSE)-VLOOKUP(B159,Альт!$B$22:$AR$101,29,FALSE)</f>
        <v>5.9113425925925916E-2</v>
      </c>
      <c r="L159" s="11">
        <f t="shared" si="9"/>
        <v>25</v>
      </c>
      <c r="M159" s="68">
        <f>VLOOKUP(B159,Альт!$B$22:$AR$101,33,FALSE)-VLOOKUP(B159,Альт!$B$22:$AR$101,31,FALSE)</f>
        <v>1.1747685185185125E-3</v>
      </c>
      <c r="N159" s="11">
        <f t="shared" si="10"/>
        <v>18</v>
      </c>
      <c r="O159" s="68">
        <f>VLOOKUP(B159,Альт!$B$22:$AR$101,35,FALSE)-VLOOKUP(B159,Альт!$B$22:$AR$101,33,FALSE)</f>
        <v>3.7998842592592605E-2</v>
      </c>
      <c r="P159" s="11">
        <f t="shared" si="11"/>
        <v>24</v>
      </c>
      <c r="Q159" s="69">
        <f t="shared" si="6"/>
        <v>0.12777083333333333</v>
      </c>
      <c r="R159" s="15">
        <f t="shared" si="12"/>
        <v>3.1530092592592596E-2</v>
      </c>
      <c r="S159" s="55"/>
    </row>
    <row r="160" spans="1:19" x14ac:dyDescent="0.25">
      <c r="A160" s="51">
        <v>27</v>
      </c>
      <c r="B160" s="11">
        <v>57</v>
      </c>
      <c r="C160" s="32" t="s">
        <v>72</v>
      </c>
      <c r="D160" s="29">
        <v>1982</v>
      </c>
      <c r="E160" s="11"/>
      <c r="F160" s="30" t="s">
        <v>71</v>
      </c>
      <c r="G160" s="68">
        <f>VLOOKUP(B160,Альт!$B$22:$AR$101,27,FALSE)</f>
        <v>2.4994212962962961E-2</v>
      </c>
      <c r="H160" s="11">
        <f t="shared" si="7"/>
        <v>28</v>
      </c>
      <c r="I160" s="68">
        <f>VLOOKUP(B160,Альт!$B$22:$AR$101,29,FALSE)-VLOOKUP(B160,Альт!$B$22:$AR$101,27,FALSE)</f>
        <v>2.4490740740740757E-3</v>
      </c>
      <c r="J160" s="11">
        <f t="shared" si="8"/>
        <v>21</v>
      </c>
      <c r="K160" s="69">
        <f>VLOOKUP(B160,Альт!$B$22:$AR$101,31,FALSE)-VLOOKUP(B160,Альт!$B$22:$AR$101,29,FALSE)</f>
        <v>5.9967592592592586E-2</v>
      </c>
      <c r="L160" s="11">
        <f t="shared" si="9"/>
        <v>27</v>
      </c>
      <c r="M160" s="68">
        <f>VLOOKUP(B160,Альт!$B$22:$AR$101,33,FALSE)-VLOOKUP(B160,Альт!$B$22:$AR$101,31,FALSE)</f>
        <v>1.4641203703703726E-3</v>
      </c>
      <c r="N160" s="11">
        <f t="shared" si="10"/>
        <v>25</v>
      </c>
      <c r="O160" s="68">
        <f>VLOOKUP(B160,Альт!$B$22:$AR$101,35,FALSE)-VLOOKUP(B160,Альт!$B$22:$AR$101,33,FALSE)</f>
        <v>3.9731481481481493E-2</v>
      </c>
      <c r="P160" s="11">
        <f t="shared" si="11"/>
        <v>29</v>
      </c>
      <c r="Q160" s="69">
        <f t="shared" si="6"/>
        <v>0.12860648148148149</v>
      </c>
      <c r="R160" s="15">
        <f t="shared" si="12"/>
        <v>3.236574074074075E-2</v>
      </c>
      <c r="S160" s="55"/>
    </row>
    <row r="161" spans="1:19" x14ac:dyDescent="0.25">
      <c r="A161" s="51">
        <v>28</v>
      </c>
      <c r="B161" s="11">
        <v>61</v>
      </c>
      <c r="C161" s="32" t="s">
        <v>75</v>
      </c>
      <c r="D161" s="29">
        <v>1985</v>
      </c>
      <c r="E161" s="11"/>
      <c r="F161" s="30" t="s">
        <v>67</v>
      </c>
      <c r="G161" s="68">
        <f>VLOOKUP(B161,Альт!$B$22:$AR$101,27,FALSE)</f>
        <v>3.2497685185185185E-2</v>
      </c>
      <c r="H161" s="11">
        <f t="shared" si="7"/>
        <v>34</v>
      </c>
      <c r="I161" s="68">
        <f>VLOOKUP(B161,Альт!$B$22:$AR$101,29,FALSE)-VLOOKUP(B161,Альт!$B$22:$AR$101,27,FALSE)</f>
        <v>1.6006944444444463E-3</v>
      </c>
      <c r="J161" s="11">
        <f t="shared" si="8"/>
        <v>7</v>
      </c>
      <c r="K161" s="69">
        <f>VLOOKUP(B161,Альт!$B$22:$AR$101,31,FALSE)-VLOOKUP(B161,Альт!$B$22:$AR$101,29,FALSE)</f>
        <v>5.8100694444444441E-2</v>
      </c>
      <c r="L161" s="11">
        <f t="shared" si="9"/>
        <v>21</v>
      </c>
      <c r="M161" s="68">
        <f>VLOOKUP(B161,Альт!$B$22:$AR$101,33,FALSE)-VLOOKUP(B161,Альт!$B$22:$AR$101,31,FALSE)</f>
        <v>1.0868055555555561E-3</v>
      </c>
      <c r="N161" s="11">
        <f t="shared" si="10"/>
        <v>15</v>
      </c>
      <c r="O161" s="68">
        <f>VLOOKUP(B161,Альт!$B$22:$AR$101,35,FALSE)-VLOOKUP(B161,Альт!$B$22:$AR$101,33,FALSE)</f>
        <v>3.5903935185185185E-2</v>
      </c>
      <c r="P161" s="11">
        <f t="shared" si="11"/>
        <v>18</v>
      </c>
      <c r="Q161" s="69">
        <f t="shared" si="6"/>
        <v>0.12918981481481481</v>
      </c>
      <c r="R161" s="15">
        <f t="shared" si="12"/>
        <v>3.2949074074074075E-2</v>
      </c>
      <c r="S161" s="55"/>
    </row>
    <row r="162" spans="1:19" x14ac:dyDescent="0.25">
      <c r="A162" s="51">
        <v>29</v>
      </c>
      <c r="B162" s="11">
        <v>65</v>
      </c>
      <c r="C162" s="32" t="s">
        <v>79</v>
      </c>
      <c r="D162" s="29">
        <v>1981</v>
      </c>
      <c r="E162" s="11"/>
      <c r="F162" s="30" t="s">
        <v>37</v>
      </c>
      <c r="G162" s="68">
        <f>VLOOKUP(B162,Альт!$B$22:$AR$101,27,FALSE)</f>
        <v>2.4364583333333332E-2</v>
      </c>
      <c r="H162" s="11">
        <f t="shared" si="7"/>
        <v>24</v>
      </c>
      <c r="I162" s="68">
        <f>VLOOKUP(B162,Альт!$B$22:$AR$101,29,FALSE)-VLOOKUP(B162,Альт!$B$22:$AR$101,27,FALSE)</f>
        <v>3.9560185185185219E-3</v>
      </c>
      <c r="J162" s="11">
        <f t="shared" si="8"/>
        <v>34</v>
      </c>
      <c r="K162" s="69">
        <f>VLOOKUP(B162,Альт!$B$22:$AR$101,31,FALSE)-VLOOKUP(B162,Альт!$B$22:$AR$101,29,FALSE)</f>
        <v>6.1722222222222234E-2</v>
      </c>
      <c r="L162" s="11">
        <f t="shared" si="9"/>
        <v>30</v>
      </c>
      <c r="M162" s="68">
        <f>VLOOKUP(B162,Альт!$B$22:$AR$101,33,FALSE)-VLOOKUP(B162,Альт!$B$22:$AR$101,31,FALSE)</f>
        <v>1.6122685185185059E-3</v>
      </c>
      <c r="N162" s="11">
        <f t="shared" si="10"/>
        <v>30</v>
      </c>
      <c r="O162" s="68">
        <f>VLOOKUP(B162,Альт!$B$22:$AR$101,35,FALSE)-VLOOKUP(B162,Альт!$B$22:$AR$101,33,FALSE)</f>
        <v>3.7623842592592591E-2</v>
      </c>
      <c r="P162" s="11">
        <f t="shared" si="11"/>
        <v>23</v>
      </c>
      <c r="Q162" s="69">
        <f t="shared" si="6"/>
        <v>0.12927893518518518</v>
      </c>
      <c r="R162" s="15">
        <f t="shared" si="12"/>
        <v>3.3038194444444446E-2</v>
      </c>
      <c r="S162" s="55"/>
    </row>
    <row r="163" spans="1:19" x14ac:dyDescent="0.25">
      <c r="A163" s="51">
        <v>30</v>
      </c>
      <c r="B163" s="11">
        <v>73</v>
      </c>
      <c r="C163" s="32" t="s">
        <v>88</v>
      </c>
      <c r="D163" s="29">
        <v>1989</v>
      </c>
      <c r="E163" s="11"/>
      <c r="F163" s="30" t="s">
        <v>33</v>
      </c>
      <c r="G163" s="68">
        <f>VLOOKUP(B163,Альт!$B$22:$AR$101,27,FALSE)</f>
        <v>3.1866898148148151E-2</v>
      </c>
      <c r="H163" s="11">
        <f t="shared" si="7"/>
        <v>33</v>
      </c>
      <c r="I163" s="68">
        <f>VLOOKUP(B163,Альт!$B$22:$AR$101,29,FALSE)-VLOOKUP(B163,Альт!$B$22:$AR$101,27,FALSE)</f>
        <v>3.1967592592592534E-3</v>
      </c>
      <c r="J163" s="11">
        <f t="shared" si="8"/>
        <v>31</v>
      </c>
      <c r="K163" s="69">
        <f>VLOOKUP(B163,Альт!$B$22:$AR$101,31,FALSE)-VLOOKUP(B163,Альт!$B$22:$AR$101,29,FALSE)</f>
        <v>5.690972222222223E-2</v>
      </c>
      <c r="L163" s="11">
        <f t="shared" si="9"/>
        <v>19</v>
      </c>
      <c r="M163" s="68">
        <f>VLOOKUP(B163,Альт!$B$22:$AR$101,33,FALSE)-VLOOKUP(B163,Альт!$B$22:$AR$101,31,FALSE)</f>
        <v>1.4155092592592622E-3</v>
      </c>
      <c r="N163" s="11">
        <f t="shared" si="10"/>
        <v>22</v>
      </c>
      <c r="O163" s="68">
        <f>VLOOKUP(B163,Альт!$B$22:$AR$101,35,FALSE)-VLOOKUP(B163,Альт!$B$22:$AR$101,33,FALSE)</f>
        <v>3.7011574074074058E-2</v>
      </c>
      <c r="P163" s="11">
        <f t="shared" si="11"/>
        <v>21</v>
      </c>
      <c r="Q163" s="69">
        <f t="shared" si="6"/>
        <v>0.13040046296296295</v>
      </c>
      <c r="R163" s="15">
        <f t="shared" si="12"/>
        <v>3.4159722222222216E-2</v>
      </c>
      <c r="S163" s="55"/>
    </row>
    <row r="164" spans="1:19" x14ac:dyDescent="0.25">
      <c r="A164" s="51">
        <v>31</v>
      </c>
      <c r="B164" s="11">
        <v>80</v>
      </c>
      <c r="C164" s="32" t="s">
        <v>95</v>
      </c>
      <c r="D164" s="29">
        <v>1983</v>
      </c>
      <c r="E164" s="11"/>
      <c r="F164" s="30" t="s">
        <v>33</v>
      </c>
      <c r="G164" s="68">
        <f>VLOOKUP(B164,Альт!$B$22:$AR$101,27,FALSE)</f>
        <v>2.3318287037037037E-2</v>
      </c>
      <c r="H164" s="11">
        <f t="shared" si="7"/>
        <v>16</v>
      </c>
      <c r="I164" s="68">
        <f>VLOOKUP(B164,Альт!$B$22:$AR$101,29,FALSE)-VLOOKUP(B164,Альт!$B$22:$AR$101,27,FALSE)</f>
        <v>2.6944444444444438E-3</v>
      </c>
      <c r="J164" s="11">
        <f t="shared" si="8"/>
        <v>28</v>
      </c>
      <c r="K164" s="69">
        <f>VLOOKUP(B164,Альт!$B$22:$AR$101,31,FALSE)-VLOOKUP(B164,Альт!$B$22:$AR$101,29,FALSE)</f>
        <v>6.3015046296296298E-2</v>
      </c>
      <c r="L164" s="11">
        <f t="shared" si="9"/>
        <v>32</v>
      </c>
      <c r="M164" s="68">
        <f>VLOOKUP(B164,Альт!$B$22:$AR$101,33,FALSE)-VLOOKUP(B164,Альт!$B$22:$AR$101,31,FALSE)</f>
        <v>1.0625000000000079E-3</v>
      </c>
      <c r="N164" s="11">
        <f t="shared" si="10"/>
        <v>14</v>
      </c>
      <c r="O164" s="69">
        <f>VLOOKUP(B164,Альт!$B$22:$AR$101,35,FALSE)-VLOOKUP(B164,Альт!$B$22:$AR$101,33,FALSE)</f>
        <v>4.1944444444444423E-2</v>
      </c>
      <c r="P164" s="11">
        <f t="shared" si="11"/>
        <v>32</v>
      </c>
      <c r="Q164" s="69">
        <f t="shared" si="6"/>
        <v>0.13203472222222221</v>
      </c>
      <c r="R164" s="15">
        <f t="shared" si="12"/>
        <v>3.5793981481481468E-2</v>
      </c>
      <c r="S164" s="55"/>
    </row>
    <row r="165" spans="1:19" x14ac:dyDescent="0.25">
      <c r="A165" s="51">
        <v>32</v>
      </c>
      <c r="B165" s="11">
        <v>47</v>
      </c>
      <c r="C165" s="32" t="s">
        <v>61</v>
      </c>
      <c r="D165" s="29">
        <v>1986</v>
      </c>
      <c r="E165" s="11"/>
      <c r="F165" s="30" t="s">
        <v>33</v>
      </c>
      <c r="G165" s="68">
        <f>VLOOKUP(B165,Альт!$B$22:$AR$101,27,FALSE)</f>
        <v>2.4188657407407405E-2</v>
      </c>
      <c r="H165" s="11">
        <f t="shared" si="7"/>
        <v>23</v>
      </c>
      <c r="I165" s="68">
        <f>VLOOKUP(B165,Альт!$B$22:$AR$101,29,FALSE)-VLOOKUP(B165,Альт!$B$22:$AR$101,27,FALSE)</f>
        <v>3.8287037037037057E-3</v>
      </c>
      <c r="J165" s="11">
        <f t="shared" si="8"/>
        <v>33</v>
      </c>
      <c r="K165" s="69">
        <f>VLOOKUP(B165,Альт!$B$22:$AR$101,31,FALSE)-VLOOKUP(B165,Альт!$B$22:$AR$101,29,FALSE)</f>
        <v>6.3864583333333322E-2</v>
      </c>
      <c r="L165" s="11">
        <f t="shared" si="9"/>
        <v>33</v>
      </c>
      <c r="M165" s="68">
        <f>VLOOKUP(B165,Альт!$B$22:$AR$101,33,FALSE)-VLOOKUP(B165,Альт!$B$22:$AR$101,31,FALSE)</f>
        <v>4.3969907407407638E-3</v>
      </c>
      <c r="N165" s="11">
        <f t="shared" si="10"/>
        <v>33</v>
      </c>
      <c r="O165" s="68">
        <f>VLOOKUP(B165,Альт!$B$22:$AR$101,35,FALSE)-VLOOKUP(B165,Альт!$B$22:$AR$101,33,FALSE)</f>
        <v>3.589236111111109E-2</v>
      </c>
      <c r="P165" s="11">
        <f t="shared" si="11"/>
        <v>17</v>
      </c>
      <c r="Q165" s="69">
        <f t="shared" si="6"/>
        <v>0.13217129629629629</v>
      </c>
      <c r="R165" s="15">
        <f t="shared" si="12"/>
        <v>3.5930555555555549E-2</v>
      </c>
      <c r="S165" s="55"/>
    </row>
    <row r="166" spans="1:19" x14ac:dyDescent="0.25">
      <c r="A166" s="51">
        <v>33</v>
      </c>
      <c r="B166" s="11">
        <v>56</v>
      </c>
      <c r="C166" s="32" t="s">
        <v>70</v>
      </c>
      <c r="D166" s="29">
        <v>1982</v>
      </c>
      <c r="E166" s="11"/>
      <c r="F166" s="30" t="s">
        <v>71</v>
      </c>
      <c r="G166" s="68">
        <f>VLOOKUP(B166,Альт!$B$22:$AR$101,27,FALSE)</f>
        <v>2.621412037037037E-2</v>
      </c>
      <c r="H166" s="11">
        <f t="shared" si="7"/>
        <v>30</v>
      </c>
      <c r="I166" s="68">
        <f>VLOOKUP(B166,Альт!$B$22:$AR$101,29,FALSE)-VLOOKUP(B166,Альт!$B$22:$AR$101,27,FALSE)</f>
        <v>2.5208333333333298E-3</v>
      </c>
      <c r="J166" s="11">
        <f t="shared" si="8"/>
        <v>22</v>
      </c>
      <c r="K166" s="69">
        <f>VLOOKUP(B166,Альт!$B$22:$AR$101,31,FALSE)-VLOOKUP(B166,Альт!$B$22:$AR$101,29,FALSE)</f>
        <v>6.1366898148148163E-2</v>
      </c>
      <c r="L166" s="11">
        <f t="shared" si="9"/>
        <v>29</v>
      </c>
      <c r="M166" s="68">
        <f>VLOOKUP(B166,Альт!$B$22:$AR$101,33,FALSE)-VLOOKUP(B166,Альт!$B$22:$AR$101,31,FALSE)</f>
        <v>1.532407407407399E-3</v>
      </c>
      <c r="N166" s="11">
        <f t="shared" si="10"/>
        <v>28</v>
      </c>
      <c r="O166" s="69">
        <f>VLOOKUP(B166,Альт!$B$22:$AR$101,35,FALSE)-VLOOKUP(B166,Альт!$B$22:$AR$101,33,FALSE)</f>
        <v>4.9642361111111102E-2</v>
      </c>
      <c r="P166" s="11">
        <f t="shared" si="11"/>
        <v>33</v>
      </c>
      <c r="Q166" s="69">
        <f t="shared" si="6"/>
        <v>0.14127662037037036</v>
      </c>
      <c r="R166" s="70">
        <f t="shared" si="12"/>
        <v>4.5035879629629627E-2</v>
      </c>
      <c r="S166" s="55"/>
    </row>
    <row r="167" spans="1:19" ht="15.75" thickBot="1" x14ac:dyDescent="0.3">
      <c r="A167" s="56" t="s">
        <v>421</v>
      </c>
      <c r="B167" s="57">
        <v>30</v>
      </c>
      <c r="C167" s="100" t="s">
        <v>41</v>
      </c>
      <c r="D167" s="101">
        <v>1985</v>
      </c>
      <c r="E167" s="57"/>
      <c r="F167" s="102" t="s">
        <v>37</v>
      </c>
      <c r="G167" s="89">
        <f>VLOOKUP(B167,Альт!$B$22:$AR$101,27,FALSE)</f>
        <v>2.3136574074074077E-2</v>
      </c>
      <c r="H167" s="57">
        <f t="shared" si="7"/>
        <v>15</v>
      </c>
      <c r="I167" s="89">
        <f>VLOOKUP(B167,Альт!$B$22:$AR$101,29,FALSE)-VLOOKUP(B167,Альт!$B$22:$AR$101,27,FALSE)</f>
        <v>2.2847222222222227E-3</v>
      </c>
      <c r="J167" s="57">
        <f t="shared" si="8"/>
        <v>19</v>
      </c>
      <c r="K167" s="90"/>
      <c r="L167" s="57"/>
      <c r="M167" s="89"/>
      <c r="N167" s="57"/>
      <c r="O167" s="89"/>
      <c r="P167" s="57"/>
      <c r="Q167" s="90"/>
      <c r="R167" s="110"/>
      <c r="S167" s="62"/>
    </row>
    <row r="168" spans="1:19" ht="14.45" x14ac:dyDescent="0.3">
      <c r="A168" s="16"/>
      <c r="B168" s="16"/>
      <c r="C168" s="17"/>
      <c r="D168" s="16"/>
      <c r="E168" s="16"/>
      <c r="F168" s="18"/>
      <c r="G168" s="19"/>
      <c r="H168" s="16"/>
      <c r="I168" s="19"/>
      <c r="J168" s="16"/>
      <c r="K168" s="19"/>
      <c r="L168" s="16"/>
      <c r="M168" s="19"/>
      <c r="N168" s="16"/>
      <c r="O168" s="19"/>
      <c r="P168" s="16"/>
      <c r="Q168" s="19"/>
      <c r="R168" s="20"/>
      <c r="S168" s="16"/>
    </row>
    <row r="169" spans="1:19" ht="16.5" x14ac:dyDescent="0.25">
      <c r="A169" s="16"/>
      <c r="B169" s="123" t="s">
        <v>423</v>
      </c>
      <c r="C169" s="17"/>
      <c r="D169" s="16"/>
      <c r="E169" s="16"/>
      <c r="F169" s="18"/>
      <c r="G169" s="19"/>
      <c r="H169" s="16"/>
      <c r="I169" s="19"/>
      <c r="J169" s="16"/>
      <c r="K169" s="19"/>
      <c r="L169" s="16"/>
      <c r="M169" s="19"/>
      <c r="N169" s="16"/>
      <c r="O169" s="19"/>
      <c r="P169" s="16"/>
      <c r="Q169" s="19"/>
      <c r="R169" s="20"/>
      <c r="S169" s="16"/>
    </row>
    <row r="170" spans="1:19" ht="16.5" x14ac:dyDescent="0.25">
      <c r="A170" s="16"/>
      <c r="B170" s="123" t="s">
        <v>423</v>
      </c>
      <c r="C170" s="17"/>
      <c r="D170" s="16"/>
      <c r="E170" s="16"/>
      <c r="F170" s="18"/>
      <c r="G170" s="19"/>
      <c r="H170" s="16"/>
      <c r="I170" s="19"/>
      <c r="J170" s="16"/>
      <c r="K170" s="19"/>
      <c r="L170" s="16"/>
      <c r="M170" s="19"/>
      <c r="N170" s="16"/>
      <c r="O170" s="19"/>
      <c r="P170" s="16"/>
      <c r="Q170" s="19"/>
      <c r="R170" s="20"/>
      <c r="S170" s="16"/>
    </row>
    <row r="171" spans="1:19" ht="16.5" x14ac:dyDescent="0.25">
      <c r="A171" s="16"/>
      <c r="B171" s="123" t="s">
        <v>422</v>
      </c>
      <c r="C171" s="17"/>
      <c r="D171" s="16"/>
      <c r="E171" s="16"/>
      <c r="F171" s="18"/>
      <c r="G171" s="19"/>
      <c r="H171" s="16"/>
      <c r="I171" s="19"/>
      <c r="J171" s="16"/>
      <c r="K171" s="19"/>
      <c r="L171" s="16"/>
      <c r="M171" s="19"/>
      <c r="N171" s="16"/>
      <c r="O171" s="19"/>
      <c r="P171" s="16"/>
      <c r="Q171" s="19"/>
      <c r="R171" s="20"/>
      <c r="S171" s="16"/>
    </row>
    <row r="172" spans="1:19" ht="16.5" x14ac:dyDescent="0.25">
      <c r="A172" s="16"/>
      <c r="B172" s="123" t="s">
        <v>430</v>
      </c>
      <c r="C172" s="17"/>
      <c r="D172" s="16"/>
      <c r="E172" s="16"/>
      <c r="F172" s="18"/>
      <c r="G172" s="19"/>
      <c r="H172" s="16"/>
      <c r="I172" s="19"/>
      <c r="J172" s="16"/>
      <c r="K172" s="19"/>
      <c r="L172" s="16"/>
      <c r="M172" s="19"/>
      <c r="N172" s="16"/>
      <c r="O172" s="19"/>
      <c r="P172" s="16"/>
      <c r="Q172" s="19"/>
      <c r="R172" s="20"/>
      <c r="S172" s="16"/>
    </row>
    <row r="173" spans="1:19" ht="16.5" x14ac:dyDescent="0.25">
      <c r="A173" s="16"/>
      <c r="B173" s="123" t="s">
        <v>431</v>
      </c>
      <c r="C173" s="17"/>
      <c r="D173" s="16"/>
      <c r="E173" s="16"/>
      <c r="F173" s="18"/>
      <c r="G173" s="19"/>
      <c r="H173" s="16"/>
      <c r="I173" s="19"/>
      <c r="J173" s="16"/>
      <c r="K173" s="19"/>
      <c r="L173" s="16"/>
      <c r="M173" s="19"/>
      <c r="N173" s="16"/>
      <c r="O173" s="19"/>
      <c r="P173" s="16"/>
      <c r="Q173" s="19"/>
      <c r="R173" s="20"/>
      <c r="S173" s="16"/>
    </row>
    <row r="174" spans="1:19" ht="16.5" x14ac:dyDescent="0.25">
      <c r="A174" s="16"/>
      <c r="B174" s="123" t="s">
        <v>433</v>
      </c>
      <c r="C174" s="17"/>
      <c r="D174" s="16"/>
      <c r="E174" s="16"/>
      <c r="F174" s="18"/>
      <c r="G174" s="19"/>
      <c r="H174" s="16"/>
      <c r="I174" s="19"/>
      <c r="J174" s="16"/>
      <c r="K174" s="19"/>
      <c r="L174" s="16"/>
      <c r="M174" s="19"/>
      <c r="N174" s="16"/>
      <c r="O174" s="19"/>
      <c r="P174" s="16"/>
      <c r="Q174" s="19"/>
      <c r="R174" s="20"/>
      <c r="S174" s="16"/>
    </row>
    <row r="175" spans="1:19" ht="16.5" x14ac:dyDescent="0.25">
      <c r="A175" s="16"/>
      <c r="B175" s="123" t="s">
        <v>433</v>
      </c>
      <c r="C175" s="17"/>
      <c r="D175" s="16"/>
      <c r="E175" s="16"/>
      <c r="F175" s="18"/>
      <c r="G175" s="19"/>
      <c r="H175" s="16"/>
      <c r="I175" s="19"/>
      <c r="J175" s="16"/>
      <c r="K175" s="19"/>
      <c r="L175" s="16"/>
      <c r="M175" s="19"/>
      <c r="N175" s="16"/>
      <c r="O175" s="19"/>
      <c r="P175" s="16"/>
      <c r="Q175" s="19"/>
      <c r="R175" s="20"/>
      <c r="S175" s="16"/>
    </row>
    <row r="176" spans="1:19" ht="16.5" x14ac:dyDescent="0.25">
      <c r="A176" s="16"/>
      <c r="B176" s="123" t="s">
        <v>427</v>
      </c>
      <c r="C176" s="17"/>
      <c r="D176" s="16"/>
      <c r="E176" s="16"/>
      <c r="F176" s="18"/>
      <c r="G176" s="19"/>
      <c r="H176" s="16"/>
      <c r="I176" s="19"/>
      <c r="J176" s="16"/>
      <c r="K176" s="19"/>
      <c r="L176" s="16"/>
      <c r="M176" s="19"/>
      <c r="N176" s="16"/>
      <c r="O176" s="19"/>
      <c r="P176" s="16"/>
      <c r="Q176" s="19"/>
      <c r="R176" s="20"/>
      <c r="S176" s="16"/>
    </row>
    <row r="177" spans="1:19" ht="16.5" x14ac:dyDescent="0.25">
      <c r="A177" s="16"/>
      <c r="B177" s="123" t="s">
        <v>428</v>
      </c>
      <c r="C177" s="17"/>
      <c r="D177" s="16"/>
      <c r="E177" s="16"/>
      <c r="F177" s="18"/>
      <c r="G177" s="19"/>
      <c r="H177" s="16"/>
      <c r="I177" s="19"/>
      <c r="J177" s="16"/>
      <c r="K177" s="19"/>
      <c r="L177" s="16"/>
      <c r="M177" s="19"/>
      <c r="N177" s="16"/>
      <c r="O177" s="19"/>
      <c r="P177" s="16"/>
      <c r="Q177" s="19"/>
      <c r="R177" s="20"/>
      <c r="S177" s="16"/>
    </row>
    <row r="178" spans="1:19" ht="14.45" x14ac:dyDescent="0.3">
      <c r="A178" s="16"/>
      <c r="B178" s="16"/>
      <c r="C178" s="17"/>
      <c r="D178" s="16"/>
      <c r="E178" s="16"/>
      <c r="F178" s="18"/>
      <c r="G178" s="19"/>
      <c r="H178" s="16"/>
      <c r="I178" s="19"/>
      <c r="J178" s="16"/>
      <c r="K178" s="19"/>
      <c r="L178" s="16"/>
      <c r="M178" s="19"/>
      <c r="N178" s="16"/>
      <c r="O178" s="19"/>
      <c r="P178" s="16"/>
      <c r="Q178" s="19"/>
      <c r="R178" s="20"/>
      <c r="S178" s="16"/>
    </row>
    <row r="179" spans="1:19" ht="16.5" x14ac:dyDescent="0.25">
      <c r="A179" s="1"/>
      <c r="B179" s="17" t="s">
        <v>405</v>
      </c>
      <c r="C179" s="17"/>
      <c r="D179" s="16"/>
      <c r="E179" s="16"/>
      <c r="F179" s="18"/>
      <c r="G179" s="19"/>
      <c r="H179" s="16"/>
      <c r="I179" s="118" t="s">
        <v>408</v>
      </c>
      <c r="J179" s="16"/>
      <c r="K179" s="19"/>
      <c r="L179" s="16" t="s">
        <v>409</v>
      </c>
      <c r="M179" s="19" t="s">
        <v>410</v>
      </c>
      <c r="N179" s="1"/>
      <c r="O179" s="1"/>
      <c r="P179" s="1"/>
      <c r="Q179" s="1"/>
      <c r="R179" s="1"/>
      <c r="S179" s="1"/>
    </row>
    <row r="180" spans="1:19" ht="14.4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78" t="s">
        <v>25</v>
      </c>
      <c r="C181" s="78"/>
      <c r="D181" s="79"/>
      <c r="E181" s="79"/>
      <c r="F181" s="79"/>
      <c r="G181" s="1"/>
      <c r="H181" s="1"/>
      <c r="I181" s="1" t="s">
        <v>411</v>
      </c>
      <c r="J181" s="1"/>
      <c r="K181" s="1"/>
      <c r="L181" s="1" t="s">
        <v>409</v>
      </c>
      <c r="M181" s="1" t="s">
        <v>412</v>
      </c>
      <c r="N181" s="1"/>
      <c r="O181" s="1"/>
      <c r="P181" s="1"/>
      <c r="Q181" s="1"/>
      <c r="R181" s="1"/>
      <c r="S181" s="1"/>
    </row>
    <row r="182" spans="1:19" ht="14.45" x14ac:dyDescent="0.3">
      <c r="A182" s="1"/>
      <c r="B182" s="78"/>
      <c r="C182" s="78"/>
      <c r="D182" s="79"/>
      <c r="E182" s="79"/>
      <c r="F182" s="7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32" t="s">
        <v>27</v>
      </c>
      <c r="C183" s="132"/>
      <c r="D183" s="133"/>
      <c r="E183" s="133"/>
      <c r="F183" s="133"/>
      <c r="G183" s="1"/>
      <c r="H183" s="1"/>
      <c r="I183" s="1" t="s">
        <v>413</v>
      </c>
      <c r="J183" s="1"/>
      <c r="K183" s="1"/>
      <c r="L183" s="1"/>
      <c r="M183" s="1" t="s">
        <v>414</v>
      </c>
      <c r="N183" s="1"/>
      <c r="O183" s="1"/>
      <c r="P183" s="1"/>
      <c r="Q183" s="1"/>
      <c r="R183" s="1"/>
      <c r="S183" s="1"/>
    </row>
    <row r="184" spans="1:19" ht="14.45" x14ac:dyDescent="0.3">
      <c r="A184" s="1"/>
      <c r="B184" s="78"/>
      <c r="C184" s="78"/>
      <c r="D184" s="79"/>
      <c r="E184" s="79"/>
      <c r="F184" s="7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/>
      <c r="B185" s="78" t="s">
        <v>407</v>
      </c>
      <c r="C185" s="78"/>
      <c r="D185" s="79"/>
      <c r="E185" s="79"/>
      <c r="F185" s="79"/>
      <c r="G185" s="1"/>
      <c r="H185" s="1"/>
      <c r="I185" s="1" t="s">
        <v>415</v>
      </c>
      <c r="J185" s="1"/>
      <c r="K185" s="1"/>
      <c r="L185" s="1" t="s">
        <v>409</v>
      </c>
      <c r="M185" s="1" t="s">
        <v>416</v>
      </c>
      <c r="N185" s="1"/>
      <c r="O185" s="1"/>
      <c r="P185" s="1"/>
      <c r="Q185" s="1"/>
      <c r="R185" s="1"/>
      <c r="S185" s="1"/>
    </row>
    <row r="186" spans="1:19" ht="14.45" x14ac:dyDescent="0.3">
      <c r="A186" s="1"/>
      <c r="B186" s="78"/>
      <c r="C186" s="78"/>
      <c r="D186" s="79"/>
      <c r="E186" s="79"/>
      <c r="F186" s="7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1"/>
      <c r="B187" s="78" t="s">
        <v>406</v>
      </c>
      <c r="C187" s="78"/>
      <c r="D187" s="79"/>
      <c r="E187" s="79"/>
      <c r="F187" s="79"/>
      <c r="G187" s="1"/>
      <c r="H187" s="1"/>
      <c r="I187" s="118" t="s">
        <v>408</v>
      </c>
      <c r="J187" s="1"/>
      <c r="K187" s="1"/>
      <c r="L187" s="1"/>
      <c r="M187" s="1" t="s">
        <v>419</v>
      </c>
      <c r="N187" s="1"/>
      <c r="O187" s="1"/>
      <c r="P187" s="1"/>
      <c r="Q187" s="1"/>
      <c r="R187" s="1"/>
      <c r="S187" s="1"/>
    </row>
    <row r="188" spans="1:19" x14ac:dyDescent="0.25">
      <c r="A188" s="1"/>
      <c r="B188" s="78"/>
      <c r="C188" s="78"/>
      <c r="D188" s="79"/>
      <c r="E188" s="79"/>
      <c r="F188" s="79"/>
      <c r="G188" s="1"/>
      <c r="H188" s="1"/>
      <c r="I188" s="118" t="s">
        <v>417</v>
      </c>
      <c r="J188" s="1"/>
      <c r="K188" s="1"/>
      <c r="L188" s="1"/>
      <c r="M188" s="1" t="s">
        <v>418</v>
      </c>
      <c r="N188" s="1"/>
      <c r="O188" s="1"/>
      <c r="P188" s="1"/>
      <c r="Q188" s="1"/>
      <c r="R188" s="1"/>
      <c r="S188" s="1"/>
    </row>
    <row r="189" spans="1:19" x14ac:dyDescent="0.25">
      <c r="A189" s="1"/>
      <c r="B189" s="78"/>
      <c r="C189" s="78"/>
      <c r="D189" s="79"/>
      <c r="E189" s="79"/>
      <c r="F189" s="79"/>
      <c r="G189" s="1"/>
      <c r="H189" s="1"/>
      <c r="I189" s="1" t="s">
        <v>420</v>
      </c>
      <c r="J189" s="1"/>
      <c r="K189" s="1"/>
      <c r="L189" s="1"/>
      <c r="M189" s="1" t="s">
        <v>418</v>
      </c>
      <c r="N189" s="1"/>
      <c r="O189" s="1"/>
      <c r="P189" s="1"/>
      <c r="Q189" s="1"/>
      <c r="R189" s="1"/>
      <c r="S189" s="1"/>
    </row>
    <row r="190" spans="1:19" ht="14.45" x14ac:dyDescent="0.3">
      <c r="A190" s="1"/>
      <c r="B190" s="78"/>
      <c r="C190" s="78"/>
      <c r="D190" s="79"/>
      <c r="E190" s="79"/>
      <c r="F190" s="7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45" x14ac:dyDescent="0.3">
      <c r="A191" s="1"/>
      <c r="B191" s="21"/>
      <c r="C191" s="21"/>
      <c r="D191" s="22"/>
      <c r="E191" s="22"/>
      <c r="F191" s="2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34" t="s">
        <v>392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</row>
    <row r="193" spans="1:19" x14ac:dyDescent="0.25">
      <c r="A193" s="134" t="s">
        <v>0</v>
      </c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</row>
    <row r="194" spans="1:19" x14ac:dyDescent="0.25">
      <c r="A194" s="134" t="s">
        <v>1</v>
      </c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</row>
    <row r="195" spans="1:19" x14ac:dyDescent="0.25">
      <c r="A195" s="134" t="s">
        <v>2</v>
      </c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</row>
    <row r="196" spans="1:19" ht="14.4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  <c r="R196" s="2"/>
      <c r="S196" s="2"/>
    </row>
    <row r="197" spans="1:19" ht="14.45" x14ac:dyDescent="0.3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</row>
    <row r="198" spans="1:19" ht="14.45" x14ac:dyDescent="0.3">
      <c r="A198" s="135"/>
      <c r="B198" s="135"/>
      <c r="C198" s="13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135"/>
      <c r="Q198" s="135"/>
      <c r="R198" s="135"/>
      <c r="S198" s="135"/>
    </row>
    <row r="199" spans="1:19" ht="18" x14ac:dyDescent="0.25">
      <c r="A199" s="136" t="s">
        <v>115</v>
      </c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</row>
    <row r="200" spans="1:19" ht="15.6" x14ac:dyDescent="0.3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</row>
    <row r="201" spans="1:19" x14ac:dyDescent="0.25">
      <c r="A201" s="4" t="s">
        <v>4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128" t="s">
        <v>5</v>
      </c>
      <c r="O201" s="128"/>
      <c r="P201" s="128"/>
      <c r="Q201" s="128"/>
      <c r="R201" s="128"/>
      <c r="S201" s="128"/>
    </row>
    <row r="202" spans="1:19" ht="14.45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25">
      <c r="A203" s="5" t="s">
        <v>6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29" t="s">
        <v>391</v>
      </c>
      <c r="R204" s="129"/>
      <c r="S204" s="129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15" t="s">
        <v>390</v>
      </c>
      <c r="R205" s="115"/>
      <c r="S205" s="115"/>
    </row>
    <row r="206" spans="1:19" x14ac:dyDescent="0.25">
      <c r="A206" s="130" t="s">
        <v>152</v>
      </c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</row>
    <row r="207" spans="1:19" thickBot="1" x14ac:dyDescent="0.35">
      <c r="A207" s="1"/>
      <c r="B207" s="21"/>
      <c r="C207" s="21"/>
      <c r="D207" s="22"/>
      <c r="E207" s="22"/>
      <c r="F207" s="2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6.25" thickBot="1" x14ac:dyDescent="0.3">
      <c r="A208" s="23" t="s">
        <v>8</v>
      </c>
      <c r="B208" s="24" t="s">
        <v>9</v>
      </c>
      <c r="C208" s="25" t="s">
        <v>10</v>
      </c>
      <c r="D208" s="25" t="s">
        <v>11</v>
      </c>
      <c r="E208" s="25" t="s">
        <v>12</v>
      </c>
      <c r="F208" s="25" t="s">
        <v>13</v>
      </c>
      <c r="G208" s="25" t="s">
        <v>147</v>
      </c>
      <c r="H208" s="25" t="s">
        <v>15</v>
      </c>
      <c r="I208" s="25" t="s">
        <v>16</v>
      </c>
      <c r="J208" s="25" t="s">
        <v>15</v>
      </c>
      <c r="K208" s="25" t="s">
        <v>17</v>
      </c>
      <c r="L208" s="25" t="s">
        <v>15</v>
      </c>
      <c r="M208" s="25" t="s">
        <v>18</v>
      </c>
      <c r="N208" s="25" t="s">
        <v>15</v>
      </c>
      <c r="O208" s="25" t="s">
        <v>14</v>
      </c>
      <c r="P208" s="25" t="s">
        <v>15</v>
      </c>
      <c r="Q208" s="25" t="s">
        <v>19</v>
      </c>
      <c r="R208" s="24" t="s">
        <v>20</v>
      </c>
      <c r="S208" s="26" t="s">
        <v>21</v>
      </c>
    </row>
    <row r="209" spans="1:19" x14ac:dyDescent="0.25">
      <c r="A209" s="98">
        <v>1</v>
      </c>
      <c r="B209" s="91">
        <v>51</v>
      </c>
      <c r="C209" s="92" t="s">
        <v>111</v>
      </c>
      <c r="D209" s="93">
        <v>1980</v>
      </c>
      <c r="E209" s="91"/>
      <c r="F209" s="94" t="s">
        <v>37</v>
      </c>
      <c r="G209" s="95">
        <f>VLOOKUP(B209,Альт!$B$22:$AR$101,27,FALSE)</f>
        <v>2.359953703703704E-2</v>
      </c>
      <c r="H209" s="91">
        <f t="shared" ref="H209:H214" si="13">RANK(G209,$G$209:$G$214,1)</f>
        <v>2</v>
      </c>
      <c r="I209" s="95">
        <f>VLOOKUP(B209,Альт!$B$22:$AR$101,29,FALSE)-VLOOKUP(B209,Альт!$B$22:$AR$101,27,FALSE)</f>
        <v>1.5023148148148105E-3</v>
      </c>
      <c r="J209" s="91">
        <f t="shared" ref="J209:J214" si="14">RANK(I209,$I$209:$I$214,1)</f>
        <v>1</v>
      </c>
      <c r="K209" s="96">
        <f>VLOOKUP(B209,Альт!$B$22:$AR$101,31,FALSE)-VLOOKUP(B209,Альт!$B$22:$AR$101,29,FALSE)</f>
        <v>5.4915509259259268E-2</v>
      </c>
      <c r="L209" s="91">
        <f t="shared" ref="L209:L214" si="15">RANK(K209,$K$209:$K$214,1)</f>
        <v>1</v>
      </c>
      <c r="M209" s="95">
        <f>VLOOKUP(B209,Альт!$B$22:$AR$101,33,FALSE)-VLOOKUP(B209,Альт!$B$22:$AR$101,31,FALSE)</f>
        <v>8.2638888888889039E-4</v>
      </c>
      <c r="N209" s="91">
        <f t="shared" ref="N209:N214" si="16">RANK(M209,$M$209:$M$214,1)</f>
        <v>1</v>
      </c>
      <c r="O209" s="95">
        <f>VLOOKUP(B209,Альт!$B$22:$AR$101,35,FALSE)-VLOOKUP(B209,Альт!$B$22:$AR$101,33,FALSE)</f>
        <v>3.1113425925925919E-2</v>
      </c>
      <c r="P209" s="91">
        <f t="shared" ref="P209:P214" si="17">RANK(O209,$O$209:$O$214,1)</f>
        <v>1</v>
      </c>
      <c r="Q209" s="96">
        <f t="shared" ref="Q209:Q214" si="18">G209+I209+K209+M209+O209</f>
        <v>0.11195717592592593</v>
      </c>
      <c r="R209" s="97"/>
      <c r="S209" s="99">
        <v>2</v>
      </c>
    </row>
    <row r="210" spans="1:19" x14ac:dyDescent="0.25">
      <c r="A210" s="51">
        <v>2</v>
      </c>
      <c r="B210" s="11">
        <v>52</v>
      </c>
      <c r="C210" s="32" t="s">
        <v>112</v>
      </c>
      <c r="D210" s="29">
        <v>1988</v>
      </c>
      <c r="E210" s="11"/>
      <c r="F210" s="30" t="s">
        <v>37</v>
      </c>
      <c r="G210" s="68">
        <f>VLOOKUP(B210,Альт!$B$22:$AR$101,27,FALSE)</f>
        <v>2.294675925925926E-2</v>
      </c>
      <c r="H210" s="11">
        <f t="shared" si="13"/>
        <v>1</v>
      </c>
      <c r="I210" s="68">
        <f>VLOOKUP(B210,Альт!$B$22:$AR$101,29,FALSE)-VLOOKUP(B210,Альт!$B$22:$AR$101,27,FALSE)</f>
        <v>2.238425925925925E-3</v>
      </c>
      <c r="J210" s="11">
        <f t="shared" si="14"/>
        <v>3</v>
      </c>
      <c r="K210" s="69">
        <f>VLOOKUP(B210,Альт!$B$22:$AR$101,31,FALSE)-VLOOKUP(B210,Альт!$B$22:$AR$101,29,FALSE)</f>
        <v>5.8311342592592588E-2</v>
      </c>
      <c r="L210" s="11">
        <f t="shared" si="15"/>
        <v>2</v>
      </c>
      <c r="M210" s="68">
        <f>VLOOKUP(B210,Альт!$B$22:$AR$101,33,FALSE)-VLOOKUP(B210,Альт!$B$22:$AR$101,31,FALSE)</f>
        <v>9.6875000000000433E-4</v>
      </c>
      <c r="N210" s="11">
        <f t="shared" si="16"/>
        <v>3</v>
      </c>
      <c r="O210" s="68">
        <f>VLOOKUP(B210,Альт!$B$22:$AR$101,35,FALSE)-VLOOKUP(B210,Альт!$B$22:$AR$101,33,FALSE)</f>
        <v>3.938888888888889E-2</v>
      </c>
      <c r="P210" s="11">
        <f t="shared" si="17"/>
        <v>3</v>
      </c>
      <c r="Q210" s="69">
        <f t="shared" si="18"/>
        <v>0.12385416666666667</v>
      </c>
      <c r="R210" s="15">
        <f>Q210-$Q$209</f>
        <v>1.1896990740740743E-2</v>
      </c>
      <c r="S210" s="55"/>
    </row>
    <row r="211" spans="1:19" x14ac:dyDescent="0.25">
      <c r="A211" s="51">
        <v>3</v>
      </c>
      <c r="B211" s="11">
        <v>60</v>
      </c>
      <c r="C211" s="32" t="s">
        <v>113</v>
      </c>
      <c r="D211" s="29">
        <v>1987</v>
      </c>
      <c r="E211" s="11"/>
      <c r="F211" s="30" t="s">
        <v>67</v>
      </c>
      <c r="G211" s="68">
        <f>VLOOKUP(B211,Альт!$B$22:$AR$101,27,FALSE)</f>
        <v>2.4996527777777777E-2</v>
      </c>
      <c r="H211" s="11">
        <f t="shared" si="13"/>
        <v>3</v>
      </c>
      <c r="I211" s="68">
        <f>VLOOKUP(B211,Альт!$B$22:$AR$101,29,FALSE)-VLOOKUP(B211,Альт!$B$22:$AR$101,27,FALSE)</f>
        <v>2.1296296296296306E-3</v>
      </c>
      <c r="J211" s="11">
        <f t="shared" si="14"/>
        <v>2</v>
      </c>
      <c r="K211" s="69">
        <f>VLOOKUP(B211,Альт!$B$22:$AR$101,31,FALSE)-VLOOKUP(B211,Альт!$B$22:$AR$101,29,FALSE)</f>
        <v>5.9085648148148151E-2</v>
      </c>
      <c r="L211" s="11">
        <f t="shared" si="15"/>
        <v>3</v>
      </c>
      <c r="M211" s="68">
        <f>VLOOKUP(B211,Альт!$B$22:$AR$101,33,FALSE)-VLOOKUP(B211,Альт!$B$22:$AR$101,31,FALSE)</f>
        <v>1.2604166666666666E-3</v>
      </c>
      <c r="N211" s="11">
        <f t="shared" si="16"/>
        <v>4</v>
      </c>
      <c r="O211" s="68">
        <f>VLOOKUP(B211,Альт!$B$22:$AR$101,35,FALSE)-VLOOKUP(B211,Альт!$B$22:$AR$101,33,FALSE)</f>
        <v>3.7636574074074058E-2</v>
      </c>
      <c r="P211" s="11">
        <f t="shared" si="17"/>
        <v>2</v>
      </c>
      <c r="Q211" s="69">
        <f t="shared" si="18"/>
        <v>0.12510879629629629</v>
      </c>
      <c r="R211" s="15">
        <f t="shared" ref="R211:R214" si="19">Q211-$Q$209</f>
        <v>1.3151620370370362E-2</v>
      </c>
      <c r="S211" s="55"/>
    </row>
    <row r="212" spans="1:19" x14ac:dyDescent="0.25">
      <c r="A212" s="51">
        <v>4</v>
      </c>
      <c r="B212" s="11">
        <v>28</v>
      </c>
      <c r="C212" s="32" t="s">
        <v>109</v>
      </c>
      <c r="D212" s="29">
        <v>1985</v>
      </c>
      <c r="E212" s="11"/>
      <c r="F212" s="30" t="s">
        <v>110</v>
      </c>
      <c r="G212" s="68">
        <f>VLOOKUP(B212,Альт!$B$22:$AR$101,27,FALSE)</f>
        <v>2.6732638888888886E-2</v>
      </c>
      <c r="H212" s="11">
        <f t="shared" si="13"/>
        <v>5</v>
      </c>
      <c r="I212" s="68">
        <f>VLOOKUP(B212,Альт!$B$22:$AR$101,29,FALSE)-VLOOKUP(B212,Альт!$B$22:$AR$101,27,FALSE)</f>
        <v>2.2407407407407445E-3</v>
      </c>
      <c r="J212" s="11">
        <f t="shared" si="14"/>
        <v>4</v>
      </c>
      <c r="K212" s="69">
        <f>VLOOKUP(B212,Альт!$B$22:$AR$101,31,FALSE)-VLOOKUP(B212,Альт!$B$22:$AR$101,29,FALSE)</f>
        <v>6.2303240740740742E-2</v>
      </c>
      <c r="L212" s="11">
        <f t="shared" si="15"/>
        <v>4</v>
      </c>
      <c r="M212" s="68">
        <f>VLOOKUP(B212,Альт!$B$22:$AR$101,33,FALSE)-VLOOKUP(B212,Альт!$B$22:$AR$101,31,FALSE)</f>
        <v>8.900462962962985E-4</v>
      </c>
      <c r="N212" s="11">
        <f t="shared" si="16"/>
        <v>2</v>
      </c>
      <c r="O212" s="68">
        <f>VLOOKUP(B212,Альт!$B$22:$AR$101,35,FALSE)-VLOOKUP(B212,Альт!$B$22:$AR$101,33,FALSE)</f>
        <v>4.1289351851851841E-2</v>
      </c>
      <c r="P212" s="11">
        <f t="shared" si="17"/>
        <v>4</v>
      </c>
      <c r="Q212" s="69">
        <f t="shared" si="18"/>
        <v>0.13345601851851852</v>
      </c>
      <c r="R212" s="15">
        <f t="shared" si="19"/>
        <v>2.149884259259259E-2</v>
      </c>
      <c r="S212" s="55"/>
    </row>
    <row r="213" spans="1:19" x14ac:dyDescent="0.25">
      <c r="A213" s="51">
        <v>5</v>
      </c>
      <c r="B213" s="11">
        <v>22</v>
      </c>
      <c r="C213" s="32" t="s">
        <v>107</v>
      </c>
      <c r="D213" s="29">
        <v>1981</v>
      </c>
      <c r="E213" s="11"/>
      <c r="F213" s="30" t="s">
        <v>33</v>
      </c>
      <c r="G213" s="68">
        <f>VLOOKUP(B213,Альт!$B$22:$AR$101,27,FALSE)</f>
        <v>2.5614583333333333E-2</v>
      </c>
      <c r="H213" s="11">
        <f t="shared" si="13"/>
        <v>4</v>
      </c>
      <c r="I213" s="68">
        <f>VLOOKUP(B213,Альт!$B$22:$AR$101,29,FALSE)-VLOOKUP(B213,Альт!$B$22:$AR$101,27,FALSE)</f>
        <v>3.3078703703703707E-3</v>
      </c>
      <c r="J213" s="11">
        <f t="shared" si="14"/>
        <v>5</v>
      </c>
      <c r="K213" s="69">
        <f>VLOOKUP(B213,Альт!$B$22:$AR$101,31,FALSE)-VLOOKUP(B213,Альт!$B$22:$AR$101,29,FALSE)</f>
        <v>6.3331018518518523E-2</v>
      </c>
      <c r="L213" s="11">
        <f t="shared" si="15"/>
        <v>5</v>
      </c>
      <c r="M213" s="68">
        <f>VLOOKUP(B213,Альт!$B$22:$AR$101,33,FALSE)-VLOOKUP(B213,Альт!$B$22:$AR$101,31,FALSE)</f>
        <v>2.166666666666664E-3</v>
      </c>
      <c r="N213" s="11">
        <f t="shared" si="16"/>
        <v>6</v>
      </c>
      <c r="O213" s="69">
        <f>VLOOKUP(B213,Альт!$B$22:$AR$101,35,FALSE)-VLOOKUP(B213,Альт!$B$22:$AR$101,33,FALSE)</f>
        <v>4.3379629629629629E-2</v>
      </c>
      <c r="P213" s="11">
        <f t="shared" si="17"/>
        <v>5</v>
      </c>
      <c r="Q213" s="69">
        <f t="shared" si="18"/>
        <v>0.13779976851851852</v>
      </c>
      <c r="R213" s="15">
        <f t="shared" si="19"/>
        <v>2.5842592592592598E-2</v>
      </c>
      <c r="S213" s="55"/>
    </row>
    <row r="214" spans="1:19" ht="15.75" thickBot="1" x14ac:dyDescent="0.3">
      <c r="A214" s="56">
        <v>6</v>
      </c>
      <c r="B214" s="57">
        <v>25</v>
      </c>
      <c r="C214" s="100" t="s">
        <v>108</v>
      </c>
      <c r="D214" s="101">
        <v>1983</v>
      </c>
      <c r="E214" s="57"/>
      <c r="F214" s="102" t="s">
        <v>33</v>
      </c>
      <c r="G214" s="89">
        <f>VLOOKUP(B214,Альт!$B$22:$AR$101,27,FALSE)</f>
        <v>2.7724537037037037E-2</v>
      </c>
      <c r="H214" s="57">
        <f t="shared" si="13"/>
        <v>6</v>
      </c>
      <c r="I214" s="89">
        <f>VLOOKUP(B214,Альт!$B$22:$AR$101,29,FALSE)-VLOOKUP(B214,Альт!$B$22:$AR$101,27,FALSE)</f>
        <v>4.4988425925925925E-3</v>
      </c>
      <c r="J214" s="57">
        <f t="shared" si="14"/>
        <v>6</v>
      </c>
      <c r="K214" s="90">
        <f>VLOOKUP(B214,Альт!$B$22:$AR$101,31,FALSE)-VLOOKUP(B214,Альт!$B$22:$AR$101,29,FALSE)</f>
        <v>7.1486111111111111E-2</v>
      </c>
      <c r="L214" s="57">
        <f t="shared" si="15"/>
        <v>6</v>
      </c>
      <c r="M214" s="89">
        <f>VLOOKUP(B214,Альт!$B$22:$AR$101,33,FALSE)-VLOOKUP(B214,Альт!$B$22:$AR$101,31,FALSE)</f>
        <v>1.8900462962962994E-3</v>
      </c>
      <c r="N214" s="57">
        <f t="shared" si="16"/>
        <v>5</v>
      </c>
      <c r="O214" s="90">
        <f>VLOOKUP(B214,Альт!$B$22:$AR$101,35,FALSE)-VLOOKUP(B214,Альт!$B$22:$AR$101,33,FALSE)</f>
        <v>5.0157407407407387E-2</v>
      </c>
      <c r="P214" s="57">
        <f t="shared" si="17"/>
        <v>6</v>
      </c>
      <c r="Q214" s="90">
        <f t="shared" si="18"/>
        <v>0.15575694444444443</v>
      </c>
      <c r="R214" s="103">
        <f t="shared" si="19"/>
        <v>4.3799768518518509E-2</v>
      </c>
      <c r="S214" s="62"/>
    </row>
    <row r="215" spans="1:19" ht="14.45" x14ac:dyDescent="0.3">
      <c r="A215" s="16"/>
      <c r="B215" s="16"/>
      <c r="C215" s="17"/>
      <c r="D215" s="16"/>
      <c r="E215" s="16"/>
      <c r="F215" s="18"/>
      <c r="G215" s="19"/>
      <c r="H215" s="16"/>
      <c r="I215" s="19"/>
      <c r="J215" s="16"/>
      <c r="K215" s="19"/>
      <c r="L215" s="16"/>
      <c r="M215" s="19"/>
      <c r="N215" s="16"/>
      <c r="O215" s="19"/>
      <c r="P215" s="16"/>
      <c r="Q215" s="19"/>
      <c r="R215" s="20"/>
      <c r="S215" s="16"/>
    </row>
    <row r="216" spans="1:19" ht="16.5" x14ac:dyDescent="0.25">
      <c r="A216" s="16"/>
      <c r="B216" s="17" t="s">
        <v>429</v>
      </c>
      <c r="C216" s="17"/>
      <c r="D216" s="16"/>
      <c r="E216" s="16"/>
      <c r="F216" s="18"/>
      <c r="G216" s="19"/>
      <c r="H216" s="16"/>
      <c r="I216" s="19"/>
      <c r="J216" s="16"/>
      <c r="K216" s="19"/>
      <c r="L216" s="16"/>
      <c r="M216" s="19"/>
      <c r="N216" s="16"/>
      <c r="O216" s="19"/>
      <c r="P216" s="16"/>
      <c r="Q216" s="19"/>
      <c r="R216" s="20"/>
      <c r="S216" s="16"/>
    </row>
    <row r="217" spans="1:19" ht="14.45" x14ac:dyDescent="0.3">
      <c r="A217" s="16"/>
      <c r="B217" s="16"/>
      <c r="C217" s="17"/>
      <c r="D217" s="16"/>
      <c r="E217" s="16"/>
      <c r="F217" s="18"/>
      <c r="G217" s="19"/>
      <c r="H217" s="16"/>
      <c r="I217" s="19"/>
      <c r="J217" s="16"/>
      <c r="K217" s="19"/>
      <c r="L217" s="16"/>
      <c r="M217" s="19"/>
      <c r="N217" s="16"/>
      <c r="O217" s="19"/>
      <c r="P217" s="16"/>
      <c r="Q217" s="19"/>
      <c r="R217" s="20"/>
      <c r="S217" s="16"/>
    </row>
    <row r="218" spans="1:19" ht="16.5" x14ac:dyDescent="0.25">
      <c r="A218" s="16"/>
      <c r="B218" s="17" t="s">
        <v>405</v>
      </c>
      <c r="C218" s="17"/>
      <c r="D218" s="16"/>
      <c r="E218" s="16"/>
      <c r="F218" s="18"/>
      <c r="G218" s="19"/>
      <c r="H218" s="16"/>
      <c r="I218" s="118" t="s">
        <v>408</v>
      </c>
      <c r="J218" s="16"/>
      <c r="K218" s="19"/>
      <c r="L218" s="16" t="s">
        <v>409</v>
      </c>
      <c r="M218" s="19" t="s">
        <v>410</v>
      </c>
      <c r="N218" s="16"/>
      <c r="O218" s="19"/>
      <c r="P218" s="16"/>
      <c r="Q218" s="19"/>
      <c r="R218" s="20"/>
      <c r="S218" s="16"/>
    </row>
    <row r="219" spans="1:19" ht="14.45" x14ac:dyDescent="0.3">
      <c r="A219" s="1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9"/>
      <c r="P219" s="16"/>
      <c r="Q219" s="19"/>
      <c r="R219" s="20"/>
      <c r="S219" s="16"/>
    </row>
    <row r="220" spans="1:19" x14ac:dyDescent="0.25">
      <c r="A220" s="16"/>
      <c r="B220" s="78" t="s">
        <v>25</v>
      </c>
      <c r="C220" s="78"/>
      <c r="D220" s="79"/>
      <c r="E220" s="79"/>
      <c r="F220" s="79"/>
      <c r="G220" s="1"/>
      <c r="H220" s="1"/>
      <c r="I220" s="1" t="s">
        <v>411</v>
      </c>
      <c r="J220" s="1"/>
      <c r="K220" s="1"/>
      <c r="L220" s="1" t="s">
        <v>409</v>
      </c>
      <c r="M220" s="1" t="s">
        <v>412</v>
      </c>
      <c r="N220" s="1"/>
      <c r="O220" s="19"/>
      <c r="P220" s="16"/>
      <c r="Q220" s="19"/>
      <c r="R220" s="20"/>
      <c r="S220" s="16"/>
    </row>
    <row r="221" spans="1:19" ht="14.45" x14ac:dyDescent="0.3">
      <c r="A221" s="16"/>
      <c r="B221" s="78"/>
      <c r="C221" s="78"/>
      <c r="D221" s="79"/>
      <c r="E221" s="79"/>
      <c r="F221" s="79"/>
      <c r="G221" s="1"/>
      <c r="H221" s="1"/>
      <c r="I221" s="1"/>
      <c r="J221" s="1"/>
      <c r="K221" s="1"/>
      <c r="L221" s="1"/>
      <c r="M221" s="1"/>
      <c r="N221" s="1"/>
      <c r="O221" s="19"/>
      <c r="P221" s="16"/>
      <c r="Q221" s="19"/>
      <c r="R221" s="20"/>
      <c r="S221" s="16"/>
    </row>
    <row r="222" spans="1:19" x14ac:dyDescent="0.25">
      <c r="A222" s="16"/>
      <c r="B222" s="132" t="s">
        <v>27</v>
      </c>
      <c r="C222" s="132"/>
      <c r="D222" s="133"/>
      <c r="E222" s="133"/>
      <c r="F222" s="133"/>
      <c r="G222" s="1"/>
      <c r="H222" s="1"/>
      <c r="I222" s="1" t="s">
        <v>413</v>
      </c>
      <c r="J222" s="1"/>
      <c r="K222" s="1"/>
      <c r="L222" s="1"/>
      <c r="M222" s="1" t="s">
        <v>414</v>
      </c>
      <c r="N222" s="1"/>
      <c r="O222" s="19"/>
      <c r="P222" s="16"/>
      <c r="Q222" s="19"/>
      <c r="R222" s="20"/>
      <c r="S222" s="16"/>
    </row>
    <row r="223" spans="1:19" ht="14.45" x14ac:dyDescent="0.3">
      <c r="A223" s="16"/>
      <c r="B223" s="78"/>
      <c r="C223" s="78"/>
      <c r="D223" s="79"/>
      <c r="E223" s="79"/>
      <c r="F223" s="79"/>
      <c r="G223" s="1"/>
      <c r="H223" s="1"/>
      <c r="I223" s="1"/>
      <c r="J223" s="1"/>
      <c r="K223" s="1"/>
      <c r="L223" s="1"/>
      <c r="M223" s="1"/>
      <c r="N223" s="1"/>
      <c r="O223" s="19"/>
      <c r="P223" s="16"/>
      <c r="Q223" s="19"/>
      <c r="R223" s="20"/>
      <c r="S223" s="16"/>
    </row>
    <row r="224" spans="1:19" x14ac:dyDescent="0.25">
      <c r="A224" s="1"/>
      <c r="B224" s="78" t="s">
        <v>407</v>
      </c>
      <c r="C224" s="78"/>
      <c r="D224" s="79"/>
      <c r="E224" s="79"/>
      <c r="F224" s="79"/>
      <c r="G224" s="1"/>
      <c r="H224" s="1"/>
      <c r="I224" s="1" t="s">
        <v>415</v>
      </c>
      <c r="J224" s="1"/>
      <c r="K224" s="1"/>
      <c r="L224" s="1" t="s">
        <v>409</v>
      </c>
      <c r="M224" s="1" t="s">
        <v>416</v>
      </c>
      <c r="N224" s="1"/>
      <c r="O224" s="1"/>
      <c r="P224" s="1"/>
      <c r="Q224" s="1"/>
      <c r="R224" s="1"/>
      <c r="S224" s="1"/>
    </row>
    <row r="225" spans="1:19" ht="14.45" x14ac:dyDescent="0.3">
      <c r="A225" s="1"/>
      <c r="B225" s="78"/>
      <c r="C225" s="78"/>
      <c r="D225" s="79"/>
      <c r="E225" s="79"/>
      <c r="F225" s="7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5">
      <c r="A226" s="1"/>
      <c r="B226" s="78" t="s">
        <v>406</v>
      </c>
      <c r="C226" s="78"/>
      <c r="D226" s="79"/>
      <c r="E226" s="79"/>
      <c r="F226" s="79"/>
      <c r="G226" s="1"/>
      <c r="H226" s="1"/>
      <c r="I226" s="118" t="s">
        <v>408</v>
      </c>
      <c r="J226" s="1"/>
      <c r="K226" s="1"/>
      <c r="L226" s="1"/>
      <c r="M226" s="1" t="s">
        <v>419</v>
      </c>
      <c r="N226" s="1"/>
      <c r="O226" s="1"/>
      <c r="P226" s="1"/>
      <c r="Q226" s="1"/>
      <c r="R226" s="1"/>
      <c r="S226" s="1"/>
    </row>
    <row r="227" spans="1:19" x14ac:dyDescent="0.25">
      <c r="A227" s="1"/>
      <c r="B227" s="78"/>
      <c r="C227" s="78"/>
      <c r="D227" s="79"/>
      <c r="E227" s="79"/>
      <c r="F227" s="79"/>
      <c r="G227" s="1"/>
      <c r="H227" s="1"/>
      <c r="I227" s="118" t="s">
        <v>417</v>
      </c>
      <c r="J227" s="1"/>
      <c r="K227" s="1"/>
      <c r="L227" s="1"/>
      <c r="M227" s="1" t="s">
        <v>418</v>
      </c>
      <c r="N227" s="1"/>
      <c r="O227" s="1"/>
      <c r="P227" s="1"/>
      <c r="Q227" s="1"/>
      <c r="R227" s="1"/>
      <c r="S227" s="1"/>
    </row>
    <row r="228" spans="1:19" x14ac:dyDescent="0.25">
      <c r="A228" s="1"/>
      <c r="B228" s="78"/>
      <c r="C228" s="78"/>
      <c r="D228" s="79"/>
      <c r="E228" s="79"/>
      <c r="F228" s="79"/>
      <c r="G228" s="1"/>
      <c r="H228" s="1"/>
      <c r="I228" s="1" t="s">
        <v>420</v>
      </c>
      <c r="J228" s="1"/>
      <c r="K228" s="1"/>
      <c r="L228" s="1"/>
      <c r="M228" s="1" t="s">
        <v>418</v>
      </c>
      <c r="N228" s="1"/>
      <c r="O228" s="1"/>
      <c r="P228" s="1"/>
      <c r="Q228" s="1"/>
      <c r="R228" s="1"/>
      <c r="S228" s="1"/>
    </row>
    <row r="229" spans="1:19" ht="14.45" x14ac:dyDescent="0.3">
      <c r="A229" s="1"/>
      <c r="B229" s="78"/>
      <c r="C229" s="78"/>
      <c r="D229" s="79"/>
      <c r="E229" s="79"/>
      <c r="F229" s="7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4.45" x14ac:dyDescent="0.3">
      <c r="A230" s="1"/>
      <c r="B230" s="21"/>
      <c r="C230" s="21"/>
      <c r="D230" s="22"/>
      <c r="E230" s="22"/>
      <c r="F230" s="2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34" t="s">
        <v>392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</row>
    <row r="232" spans="1:19" x14ac:dyDescent="0.25">
      <c r="A232" s="134" t="s">
        <v>0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</row>
    <row r="233" spans="1:19" x14ac:dyDescent="0.25">
      <c r="A233" s="134" t="s">
        <v>1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</row>
    <row r="234" spans="1:19" x14ac:dyDescent="0.25">
      <c r="A234" s="134" t="s">
        <v>2</v>
      </c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</row>
    <row r="235" spans="1:19" ht="14.4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"/>
      <c r="R235" s="2"/>
      <c r="S235" s="2"/>
    </row>
    <row r="236" spans="1:19" ht="14.45" x14ac:dyDescent="0.3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</row>
    <row r="237" spans="1:19" ht="14.45" x14ac:dyDescent="0.3">
      <c r="A237" s="135"/>
      <c r="B237" s="135"/>
      <c r="C237" s="13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135"/>
      <c r="Q237" s="135"/>
      <c r="R237" s="135"/>
      <c r="S237" s="135"/>
    </row>
    <row r="238" spans="1:19" ht="18" x14ac:dyDescent="0.25">
      <c r="A238" s="136" t="s">
        <v>115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</row>
    <row r="239" spans="1:19" ht="15.6" x14ac:dyDescent="0.3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</row>
    <row r="240" spans="1:19" x14ac:dyDescent="0.25">
      <c r="A240" s="4" t="s">
        <v>4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128" t="s">
        <v>5</v>
      </c>
      <c r="O240" s="128"/>
      <c r="P240" s="128"/>
      <c r="Q240" s="128"/>
      <c r="R240" s="128"/>
      <c r="S240" s="128"/>
    </row>
    <row r="241" spans="1:19" ht="14.4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5">
      <c r="A242" s="5" t="s">
        <v>6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29" t="s">
        <v>391</v>
      </c>
      <c r="R243" s="129"/>
      <c r="S243" s="129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15" t="s">
        <v>390</v>
      </c>
      <c r="R244" s="115"/>
      <c r="S244" s="115"/>
    </row>
    <row r="245" spans="1:19" x14ac:dyDescent="0.25">
      <c r="A245" s="130" t="s">
        <v>153</v>
      </c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</row>
    <row r="246" spans="1:19" thickBot="1" x14ac:dyDescent="0.35">
      <c r="A246" s="1"/>
      <c r="B246" s="21"/>
      <c r="C246" s="21"/>
      <c r="D246" s="22"/>
      <c r="E246" s="22"/>
      <c r="F246" s="2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26.25" thickBot="1" x14ac:dyDescent="0.3">
      <c r="A247" s="23" t="s">
        <v>8</v>
      </c>
      <c r="B247" s="24" t="s">
        <v>9</v>
      </c>
      <c r="C247" s="25" t="s">
        <v>10</v>
      </c>
      <c r="D247" s="25" t="s">
        <v>11</v>
      </c>
      <c r="E247" s="25" t="s">
        <v>12</v>
      </c>
      <c r="F247" s="25" t="s">
        <v>13</v>
      </c>
      <c r="G247" s="25" t="s">
        <v>147</v>
      </c>
      <c r="H247" s="25" t="s">
        <v>15</v>
      </c>
      <c r="I247" s="25" t="s">
        <v>16</v>
      </c>
      <c r="J247" s="25" t="s">
        <v>15</v>
      </c>
      <c r="K247" s="25" t="s">
        <v>17</v>
      </c>
      <c r="L247" s="25" t="s">
        <v>15</v>
      </c>
      <c r="M247" s="25" t="s">
        <v>18</v>
      </c>
      <c r="N247" s="25" t="s">
        <v>15</v>
      </c>
      <c r="O247" s="25" t="s">
        <v>14</v>
      </c>
      <c r="P247" s="25" t="s">
        <v>15</v>
      </c>
      <c r="Q247" s="25" t="s">
        <v>19</v>
      </c>
      <c r="R247" s="24" t="s">
        <v>20</v>
      </c>
      <c r="S247" s="26" t="s">
        <v>21</v>
      </c>
    </row>
    <row r="248" spans="1:19" x14ac:dyDescent="0.25">
      <c r="A248" s="98">
        <v>1</v>
      </c>
      <c r="B248" s="91">
        <v>46</v>
      </c>
      <c r="C248" s="92" t="s">
        <v>60</v>
      </c>
      <c r="D248" s="93">
        <v>1978</v>
      </c>
      <c r="E248" s="91"/>
      <c r="F248" s="94" t="s">
        <v>52</v>
      </c>
      <c r="G248" s="95">
        <f>VLOOKUP(B248,Альт!$B$22:$AR$101,27,FALSE)</f>
        <v>2.2892361111111117E-2</v>
      </c>
      <c r="H248" s="91">
        <f>RANK(G248,$G$248:$G$266,1)</f>
        <v>5</v>
      </c>
      <c r="I248" s="95">
        <f>VLOOKUP(B248,Альт!$B$22:$AR$101,29,FALSE)-VLOOKUP(B248,Альт!$B$22:$AR$101,27,FALSE)</f>
        <v>1.799768518518513E-3</v>
      </c>
      <c r="J248" s="91">
        <f>RANK(I248,$I$248:$I$266,1)</f>
        <v>6</v>
      </c>
      <c r="K248" s="96">
        <f>VLOOKUP(B248,Альт!$B$22:$AR$101,31,FALSE)-VLOOKUP(B248,Альт!$B$22:$AR$101,29,FALSE)</f>
        <v>4.7118055555555552E-2</v>
      </c>
      <c r="L248" s="91">
        <f>RANK(K248,$K$248:$K$266,1)</f>
        <v>2</v>
      </c>
      <c r="M248" s="95">
        <f>VLOOKUP(B248,Альт!$B$22:$AR$101,33,FALSE)-VLOOKUP(B248,Альт!$B$22:$AR$101,31,FALSE)</f>
        <v>1.0335648148148135E-3</v>
      </c>
      <c r="N248" s="91">
        <f>RANK(M248,$M$248:$M$266,1)</f>
        <v>7</v>
      </c>
      <c r="O248" s="95">
        <f>VLOOKUP(B248,Альт!$B$22:$AR$101,35,FALSE)-VLOOKUP(B248,Альт!$B$22:$AR$101,33,FALSE)</f>
        <v>2.7512731481481478E-2</v>
      </c>
      <c r="P248" s="91">
        <f>RANK(O248,$O$248:$O$266,1)</f>
        <v>1</v>
      </c>
      <c r="Q248" s="96">
        <f t="shared" ref="Q248:Q265" si="20">G248+I248+K248+M248+O248</f>
        <v>0.10035648148148148</v>
      </c>
      <c r="R248" s="97"/>
      <c r="S248" s="99">
        <v>2</v>
      </c>
    </row>
    <row r="249" spans="1:19" x14ac:dyDescent="0.25">
      <c r="A249" s="51">
        <v>2</v>
      </c>
      <c r="B249" s="11">
        <v>87</v>
      </c>
      <c r="C249" s="32" t="s">
        <v>103</v>
      </c>
      <c r="D249" s="29">
        <v>1978</v>
      </c>
      <c r="E249" s="11"/>
      <c r="F249" s="30" t="s">
        <v>37</v>
      </c>
      <c r="G249" s="68">
        <f>VLOOKUP(B249,Альт!$B$22:$AR$101,27,FALSE)</f>
        <v>1.9660879629629629E-2</v>
      </c>
      <c r="H249" s="11">
        <f t="shared" ref="H249:H266" si="21">RANK(G249,$G$248:$G$266,1)</f>
        <v>1</v>
      </c>
      <c r="I249" s="68">
        <f>VLOOKUP(B249,Альт!$B$22:$AR$101,29,FALSE)-VLOOKUP(B249,Альт!$B$22:$AR$101,27,FALSE)</f>
        <v>1.6076388888888876E-3</v>
      </c>
      <c r="J249" s="11">
        <f t="shared" ref="J249:J266" si="22">RANK(I249,$I$248:$I$266,1)</f>
        <v>2</v>
      </c>
      <c r="K249" s="69">
        <f>VLOOKUP(B249,Альт!$B$22:$AR$101,31,FALSE)-VLOOKUP(B249,Альт!$B$22:$AR$101,29,FALSE)</f>
        <v>4.6685185185185177E-2</v>
      </c>
      <c r="L249" s="11">
        <f t="shared" ref="L249:L265" si="23">RANK(K249,$K$248:$K$266,1)</f>
        <v>1</v>
      </c>
      <c r="M249" s="68">
        <f>VLOOKUP(B249,Альт!$B$22:$AR$101,33,FALSE)-VLOOKUP(B249,Альт!$B$22:$AR$101,31,FALSE)</f>
        <v>7.4074074074075014E-4</v>
      </c>
      <c r="N249" s="11">
        <f t="shared" ref="N249:N265" si="24">RANK(M249,$M$248:$M$266,1)</f>
        <v>2</v>
      </c>
      <c r="O249" s="68">
        <f>VLOOKUP(B249,Альт!$B$22:$AR$101,35,FALSE)-VLOOKUP(B249,Альт!$B$22:$AR$101,33,FALSE)</f>
        <v>3.2084490740740726E-2</v>
      </c>
      <c r="P249" s="11">
        <f t="shared" ref="P249:P265" si="25">RANK(O249,$O$248:$O$266,1)</f>
        <v>3</v>
      </c>
      <c r="Q249" s="69">
        <f t="shared" si="20"/>
        <v>0.10077893518518517</v>
      </c>
      <c r="R249" s="15">
        <f>Q249-$Q$248</f>
        <v>4.2245370370369573E-4</v>
      </c>
      <c r="S249" s="55">
        <v>2</v>
      </c>
    </row>
    <row r="250" spans="1:19" x14ac:dyDescent="0.25">
      <c r="A250" s="51">
        <v>3</v>
      </c>
      <c r="B250" s="11">
        <v>84</v>
      </c>
      <c r="C250" s="32" t="s">
        <v>100</v>
      </c>
      <c r="D250" s="29">
        <v>1973</v>
      </c>
      <c r="E250" s="11"/>
      <c r="F250" s="30" t="s">
        <v>65</v>
      </c>
      <c r="G250" s="68">
        <f>VLOOKUP(B250,Альт!$B$22:$AR$101,27,FALSE)</f>
        <v>2.1611111111111112E-2</v>
      </c>
      <c r="H250" s="11">
        <f t="shared" si="21"/>
        <v>2</v>
      </c>
      <c r="I250" s="68">
        <f>VLOOKUP(B250,Альт!$B$22:$AR$101,29,FALSE)-VLOOKUP(B250,Альт!$B$22:$AR$101,27,FALSE)</f>
        <v>1.3935185185185162E-3</v>
      </c>
      <c r="J250" s="11">
        <f t="shared" si="22"/>
        <v>1</v>
      </c>
      <c r="K250" s="69">
        <f>VLOOKUP(B250,Альт!$B$22:$AR$101,31,FALSE)-VLOOKUP(B250,Альт!$B$22:$AR$101,29,FALSE)</f>
        <v>4.8578703703703707E-2</v>
      </c>
      <c r="L250" s="11">
        <f t="shared" si="23"/>
        <v>3</v>
      </c>
      <c r="M250" s="68">
        <f>VLOOKUP(B250,Альт!$B$22:$AR$101,33,FALSE)-VLOOKUP(B250,Альт!$B$22:$AR$101,31,FALSE)</f>
        <v>6.527777777777799E-4</v>
      </c>
      <c r="N250" s="11">
        <f t="shared" si="24"/>
        <v>1</v>
      </c>
      <c r="O250" s="68">
        <f>VLOOKUP(B250,Альт!$B$22:$AR$101,35,FALSE)-VLOOKUP(B250,Альт!$B$22:$AR$101,33,FALSE)</f>
        <v>2.8924768518518509E-2</v>
      </c>
      <c r="P250" s="11">
        <f t="shared" si="25"/>
        <v>2</v>
      </c>
      <c r="Q250" s="69">
        <f t="shared" si="20"/>
        <v>0.10116087962962962</v>
      </c>
      <c r="R250" s="15">
        <f t="shared" ref="R250:R265" si="26">Q250-$Q$248</f>
        <v>8.0439814814814437E-4</v>
      </c>
      <c r="S250" s="55">
        <v>2</v>
      </c>
    </row>
    <row r="251" spans="1:19" x14ac:dyDescent="0.25">
      <c r="A251" s="51">
        <v>4</v>
      </c>
      <c r="B251" s="11">
        <v>85</v>
      </c>
      <c r="C251" s="32" t="s">
        <v>101</v>
      </c>
      <c r="D251" s="29">
        <v>1971</v>
      </c>
      <c r="E251" s="11"/>
      <c r="F251" s="30" t="s">
        <v>65</v>
      </c>
      <c r="G251" s="68">
        <f>VLOOKUP(B251,Альт!$B$22:$AR$101,27,FALSE)</f>
        <v>2.2222222222222223E-2</v>
      </c>
      <c r="H251" s="11">
        <f t="shared" si="21"/>
        <v>4</v>
      </c>
      <c r="I251" s="68">
        <f>VLOOKUP(B251,Альт!$B$22:$AR$101,29,FALSE)-VLOOKUP(B251,Альт!$B$22:$AR$101,27,FALSE)</f>
        <v>1.6423611111111083E-3</v>
      </c>
      <c r="J251" s="11">
        <f t="shared" si="22"/>
        <v>3</v>
      </c>
      <c r="K251" s="69">
        <f>VLOOKUP(B251,Альт!$B$22:$AR$101,31,FALSE)-VLOOKUP(B251,Альт!$B$22:$AR$101,29,FALSE)</f>
        <v>5.0603009259259271E-2</v>
      </c>
      <c r="L251" s="11">
        <f t="shared" si="23"/>
        <v>5</v>
      </c>
      <c r="M251" s="68">
        <f>VLOOKUP(B251,Альт!$B$22:$AR$101,33,FALSE)-VLOOKUP(B251,Альт!$B$22:$AR$101,31,FALSE)</f>
        <v>1.0601851851851779E-3</v>
      </c>
      <c r="N251" s="11">
        <f t="shared" si="24"/>
        <v>9</v>
      </c>
      <c r="O251" s="68">
        <f>VLOOKUP(B251,Альт!$B$22:$AR$101,35,FALSE)-VLOOKUP(B251,Альт!$B$22:$AR$101,33,FALSE)</f>
        <v>3.4134259259259253E-2</v>
      </c>
      <c r="P251" s="11">
        <f t="shared" si="25"/>
        <v>6</v>
      </c>
      <c r="Q251" s="69">
        <f t="shared" si="20"/>
        <v>0.10966203703703703</v>
      </c>
      <c r="R251" s="15">
        <f t="shared" si="26"/>
        <v>9.305555555555553E-3</v>
      </c>
      <c r="S251" s="55">
        <v>3</v>
      </c>
    </row>
    <row r="252" spans="1:19" x14ac:dyDescent="0.25">
      <c r="A252" s="51">
        <v>5</v>
      </c>
      <c r="B252" s="11">
        <v>76</v>
      </c>
      <c r="C252" s="32" t="s">
        <v>91</v>
      </c>
      <c r="D252" s="29">
        <v>1972</v>
      </c>
      <c r="E252" s="11"/>
      <c r="F252" s="30" t="s">
        <v>49</v>
      </c>
      <c r="G252" s="68">
        <f>VLOOKUP(B252,Альт!$B$22:$AR$101,27,FALSE)</f>
        <v>2.4940972222222222E-2</v>
      </c>
      <c r="H252" s="11">
        <f t="shared" si="21"/>
        <v>10</v>
      </c>
      <c r="I252" s="68">
        <f>VLOOKUP(B252,Альт!$B$22:$AR$101,29,FALSE)-VLOOKUP(B252,Альт!$B$22:$AR$101,27,FALSE)</f>
        <v>1.9675925925925972E-3</v>
      </c>
      <c r="J252" s="11">
        <f t="shared" si="22"/>
        <v>9</v>
      </c>
      <c r="K252" s="69">
        <f>VLOOKUP(B252,Альт!$B$22:$AR$101,31,FALSE)-VLOOKUP(B252,Альт!$B$22:$AR$101,29,FALSE)</f>
        <v>4.8958333333333326E-2</v>
      </c>
      <c r="L252" s="11">
        <f t="shared" si="23"/>
        <v>4</v>
      </c>
      <c r="M252" s="68">
        <f>VLOOKUP(B252,Альт!$B$22:$AR$101,33,FALSE)-VLOOKUP(B252,Альт!$B$22:$AR$101,31,FALSE)</f>
        <v>9.1898148148147896E-4</v>
      </c>
      <c r="N252" s="11">
        <f t="shared" si="24"/>
        <v>5</v>
      </c>
      <c r="O252" s="68">
        <f>VLOOKUP(B252,Альт!$B$22:$AR$101,35,FALSE)-VLOOKUP(B252,Альт!$B$22:$AR$101,33,FALSE)</f>
        <v>3.3738425925925922E-2</v>
      </c>
      <c r="P252" s="11">
        <f t="shared" si="25"/>
        <v>5</v>
      </c>
      <c r="Q252" s="69">
        <f t="shared" si="20"/>
        <v>0.11052430555555555</v>
      </c>
      <c r="R252" s="15">
        <f t="shared" si="26"/>
        <v>1.0167824074074072E-2</v>
      </c>
      <c r="S252" s="55"/>
    </row>
    <row r="253" spans="1:19" x14ac:dyDescent="0.25">
      <c r="A253" s="51">
        <v>6</v>
      </c>
      <c r="B253" s="11">
        <v>68</v>
      </c>
      <c r="C253" s="32" t="s">
        <v>82</v>
      </c>
      <c r="D253" s="29">
        <v>1979</v>
      </c>
      <c r="E253" s="11"/>
      <c r="F253" s="30" t="s">
        <v>33</v>
      </c>
      <c r="G253" s="68">
        <f>VLOOKUP(B253,Альт!$B$22:$AR$101,27,FALSE)</f>
        <v>2.1734953703703704E-2</v>
      </c>
      <c r="H253" s="11">
        <f t="shared" si="21"/>
        <v>3</v>
      </c>
      <c r="I253" s="68">
        <f>VLOOKUP(B253,Альт!$B$22:$AR$101,29,FALSE)-VLOOKUP(B253,Альт!$B$22:$AR$101,27,FALSE)</f>
        <v>1.8124999999999981E-3</v>
      </c>
      <c r="J253" s="11">
        <f t="shared" si="22"/>
        <v>7</v>
      </c>
      <c r="K253" s="69">
        <f>VLOOKUP(B253,Альт!$B$22:$AR$101,31,FALSE)-VLOOKUP(B253,Альт!$B$22:$AR$101,29,FALSE)</f>
        <v>5.0839120370370375E-2</v>
      </c>
      <c r="L253" s="11">
        <f t="shared" si="23"/>
        <v>6</v>
      </c>
      <c r="M253" s="68">
        <f>VLOOKUP(B253,Альт!$B$22:$AR$101,33,FALSE)-VLOOKUP(B253,Альт!$B$22:$AR$101,31,FALSE)</f>
        <v>1.1724537037036964E-3</v>
      </c>
      <c r="N253" s="11">
        <f t="shared" si="24"/>
        <v>11</v>
      </c>
      <c r="O253" s="68">
        <f>VLOOKUP(B253,Альт!$B$22:$AR$101,35,FALSE)-VLOOKUP(B253,Альт!$B$22:$AR$101,33,FALSE)</f>
        <v>3.6383101851851854E-2</v>
      </c>
      <c r="P253" s="11">
        <f t="shared" si="25"/>
        <v>9</v>
      </c>
      <c r="Q253" s="69">
        <f t="shared" si="20"/>
        <v>0.11194212962962963</v>
      </c>
      <c r="R253" s="15">
        <f t="shared" si="26"/>
        <v>1.158564814814815E-2</v>
      </c>
      <c r="S253" s="55"/>
    </row>
    <row r="254" spans="1:19" x14ac:dyDescent="0.25">
      <c r="A254" s="51">
        <v>7</v>
      </c>
      <c r="B254" s="11">
        <v>83</v>
      </c>
      <c r="C254" s="32" t="s">
        <v>99</v>
      </c>
      <c r="D254" s="29">
        <v>1976</v>
      </c>
      <c r="E254" s="11"/>
      <c r="F254" s="30" t="s">
        <v>37</v>
      </c>
      <c r="G254" s="68">
        <f>VLOOKUP(B254,Альт!$B$22:$AR$101,27,FALSE)</f>
        <v>2.4228009259259262E-2</v>
      </c>
      <c r="H254" s="11">
        <f t="shared" si="21"/>
        <v>9</v>
      </c>
      <c r="I254" s="68">
        <f>VLOOKUP(B254,Альт!$B$22:$AR$101,29,FALSE)-VLOOKUP(B254,Альт!$B$22:$AR$101,27,FALSE)</f>
        <v>2.6550925925925874E-3</v>
      </c>
      <c r="J254" s="11">
        <f t="shared" si="22"/>
        <v>14</v>
      </c>
      <c r="K254" s="69">
        <f>VLOOKUP(B254,Альт!$B$22:$AR$101,31,FALSE)-VLOOKUP(B254,Альт!$B$22:$AR$101,29,FALSE)</f>
        <v>5.2041666666666681E-2</v>
      </c>
      <c r="L254" s="11">
        <f t="shared" si="23"/>
        <v>8</v>
      </c>
      <c r="M254" s="68">
        <f>VLOOKUP(B254,Альт!$B$22:$AR$101,33,FALSE)-VLOOKUP(B254,Альт!$B$22:$AR$101,31,FALSE)</f>
        <v>1.738425925925921E-3</v>
      </c>
      <c r="N254" s="11">
        <f t="shared" si="24"/>
        <v>15</v>
      </c>
      <c r="O254" s="68">
        <f>VLOOKUP(B254,Альт!$B$22:$AR$101,35,FALSE)-VLOOKUP(B254,Альт!$B$22:$AR$101,33,FALSE)</f>
        <v>3.7241898148148142E-2</v>
      </c>
      <c r="P254" s="11">
        <f t="shared" si="25"/>
        <v>11</v>
      </c>
      <c r="Q254" s="69">
        <f t="shared" si="20"/>
        <v>0.11790509259259259</v>
      </c>
      <c r="R254" s="15">
        <f t="shared" si="26"/>
        <v>1.7548611111111112E-2</v>
      </c>
      <c r="S254" s="55"/>
    </row>
    <row r="255" spans="1:19" x14ac:dyDescent="0.25">
      <c r="A255" s="51">
        <v>8</v>
      </c>
      <c r="B255" s="11">
        <v>36</v>
      </c>
      <c r="C255" s="32" t="s">
        <v>48</v>
      </c>
      <c r="D255" s="29">
        <v>1979</v>
      </c>
      <c r="E255" s="11"/>
      <c r="F255" s="30" t="s">
        <v>49</v>
      </c>
      <c r="G255" s="68">
        <f>VLOOKUP(B255,Альт!$B$22:$AR$101,27,FALSE)</f>
        <v>2.6618055555555551E-2</v>
      </c>
      <c r="H255" s="11">
        <f t="shared" si="21"/>
        <v>13</v>
      </c>
      <c r="I255" s="68">
        <f>VLOOKUP(B255,Альт!$B$22:$AR$101,29,FALSE)-VLOOKUP(B255,Альт!$B$22:$AR$101,27,FALSE)</f>
        <v>1.7291666666666705E-3</v>
      </c>
      <c r="J255" s="11">
        <f t="shared" si="22"/>
        <v>5</v>
      </c>
      <c r="K255" s="69">
        <f>VLOOKUP(B255,Альт!$B$22:$AR$101,31,FALSE)-VLOOKUP(B255,Альт!$B$22:$AR$101,29,FALSE)</f>
        <v>5.6700231481481483E-2</v>
      </c>
      <c r="L255" s="11">
        <f t="shared" si="23"/>
        <v>11</v>
      </c>
      <c r="M255" s="68">
        <f>VLOOKUP(B255,Альт!$B$22:$AR$101,33,FALSE)-VLOOKUP(B255,Альт!$B$22:$AR$101,31,FALSE)</f>
        <v>9.1898148148149283E-4</v>
      </c>
      <c r="N255" s="11">
        <f t="shared" si="24"/>
        <v>6</v>
      </c>
      <c r="O255" s="68">
        <f>VLOOKUP(B255,Альт!$B$22:$AR$101,35,FALSE)-VLOOKUP(B255,Альт!$B$22:$AR$101,33,FALSE)</f>
        <v>3.2248842592592586E-2</v>
      </c>
      <c r="P255" s="11">
        <f t="shared" si="25"/>
        <v>4</v>
      </c>
      <c r="Q255" s="69">
        <f t="shared" si="20"/>
        <v>0.11821527777777778</v>
      </c>
      <c r="R255" s="15">
        <f t="shared" si="26"/>
        <v>1.7858796296296303E-2</v>
      </c>
      <c r="S255" s="55"/>
    </row>
    <row r="256" spans="1:19" x14ac:dyDescent="0.25">
      <c r="A256" s="51">
        <v>9</v>
      </c>
      <c r="B256" s="11">
        <v>33</v>
      </c>
      <c r="C256" s="32" t="s">
        <v>45</v>
      </c>
      <c r="D256" s="29">
        <v>1975</v>
      </c>
      <c r="E256" s="11"/>
      <c r="F256" s="30" t="s">
        <v>33</v>
      </c>
      <c r="G256" s="68">
        <f>VLOOKUP(B256,Альт!$B$22:$AR$101,27,FALSE)</f>
        <v>2.3854166666666666E-2</v>
      </c>
      <c r="H256" s="11">
        <f t="shared" si="21"/>
        <v>7</v>
      </c>
      <c r="I256" s="68">
        <f>VLOOKUP(B256,Альт!$B$22:$AR$101,29,FALSE)-VLOOKUP(B256,Альт!$B$22:$AR$101,27,FALSE)</f>
        <v>1.7256944444444464E-3</v>
      </c>
      <c r="J256" s="11">
        <f t="shared" si="22"/>
        <v>4</v>
      </c>
      <c r="K256" s="69">
        <f>VLOOKUP(B256,Альт!$B$22:$AR$101,31,FALSE)-VLOOKUP(B256,Альт!$B$22:$AR$101,29,FALSE)</f>
        <v>5.3549768518518504E-2</v>
      </c>
      <c r="L256" s="11">
        <f t="shared" si="23"/>
        <v>10</v>
      </c>
      <c r="M256" s="68">
        <f>VLOOKUP(B256,Альт!$B$22:$AR$101,33,FALSE)-VLOOKUP(B256,Альт!$B$22:$AR$101,31,FALSE)</f>
        <v>8.3796296296298478E-4</v>
      </c>
      <c r="N256" s="11">
        <f t="shared" si="24"/>
        <v>3</v>
      </c>
      <c r="O256" s="68">
        <f>VLOOKUP(B256,Альт!$B$22:$AR$101,35,FALSE)-VLOOKUP(B256,Альт!$B$22:$AR$101,33,FALSE)</f>
        <v>3.8516203703703691E-2</v>
      </c>
      <c r="P256" s="11">
        <f t="shared" si="25"/>
        <v>13</v>
      </c>
      <c r="Q256" s="69">
        <f t="shared" si="20"/>
        <v>0.1184837962962963</v>
      </c>
      <c r="R256" s="15">
        <f t="shared" si="26"/>
        <v>1.8127314814814818E-2</v>
      </c>
      <c r="S256" s="55"/>
    </row>
    <row r="257" spans="1:19" x14ac:dyDescent="0.25">
      <c r="A257" s="51">
        <v>10</v>
      </c>
      <c r="B257" s="11">
        <v>55</v>
      </c>
      <c r="C257" s="32" t="s">
        <v>69</v>
      </c>
      <c r="D257" s="29">
        <v>1970</v>
      </c>
      <c r="E257" s="11"/>
      <c r="F257" s="30" t="s">
        <v>37</v>
      </c>
      <c r="G257" s="68">
        <f>VLOOKUP(B257,Альт!$B$22:$AR$101,27,FALSE)</f>
        <v>2.8170138888888887E-2</v>
      </c>
      <c r="H257" s="11">
        <f t="shared" si="21"/>
        <v>17</v>
      </c>
      <c r="I257" s="68">
        <f>VLOOKUP(B257,Альт!$B$22:$AR$101,29,FALSE)-VLOOKUP(B257,Альт!$B$22:$AR$101,27,FALSE)</f>
        <v>2.2256944444444468E-3</v>
      </c>
      <c r="J257" s="11">
        <f t="shared" si="22"/>
        <v>11</v>
      </c>
      <c r="K257" s="69">
        <f>VLOOKUP(B257,Альт!$B$22:$AR$101,31,FALSE)-VLOOKUP(B257,Альт!$B$22:$AR$101,29,FALSE)</f>
        <v>5.337268518518519E-2</v>
      </c>
      <c r="L257" s="11">
        <f t="shared" si="23"/>
        <v>9</v>
      </c>
      <c r="M257" s="68">
        <f>VLOOKUP(B257,Альт!$B$22:$AR$101,33,FALSE)-VLOOKUP(B257,Альт!$B$22:$AR$101,31,FALSE)</f>
        <v>1.1446759259259309E-3</v>
      </c>
      <c r="N257" s="11">
        <f t="shared" si="24"/>
        <v>10</v>
      </c>
      <c r="O257" s="68">
        <f>VLOOKUP(B257,Альт!$B$22:$AR$101,35,FALSE)-VLOOKUP(B257,Альт!$B$22:$AR$101,33,FALSE)</f>
        <v>3.4550925925925915E-2</v>
      </c>
      <c r="P257" s="11">
        <f t="shared" si="25"/>
        <v>7</v>
      </c>
      <c r="Q257" s="69">
        <f t="shared" si="20"/>
        <v>0.11946412037037037</v>
      </c>
      <c r="R257" s="15">
        <f t="shared" si="26"/>
        <v>1.9107638888888889E-2</v>
      </c>
      <c r="S257" s="55"/>
    </row>
    <row r="258" spans="1:19" x14ac:dyDescent="0.25">
      <c r="A258" s="51">
        <v>11</v>
      </c>
      <c r="B258" s="11">
        <v>69</v>
      </c>
      <c r="C258" s="32" t="s">
        <v>83</v>
      </c>
      <c r="D258" s="29">
        <v>1979</v>
      </c>
      <c r="E258" s="11"/>
      <c r="F258" s="30" t="s">
        <v>84</v>
      </c>
      <c r="G258" s="68">
        <f>VLOOKUP(B258,Альт!$B$22:$AR$101,27,FALSE)</f>
        <v>2.5148148148148145E-2</v>
      </c>
      <c r="H258" s="11">
        <f t="shared" si="21"/>
        <v>11</v>
      </c>
      <c r="I258" s="68">
        <f>VLOOKUP(B258,Альт!$B$22:$AR$101,29,FALSE)-VLOOKUP(B258,Альт!$B$22:$AR$101,27,FALSE)</f>
        <v>2.1296296296296341E-3</v>
      </c>
      <c r="J258" s="11">
        <f t="shared" si="22"/>
        <v>10</v>
      </c>
      <c r="K258" s="69">
        <f>VLOOKUP(B258,Альт!$B$22:$AR$101,31,FALSE)-VLOOKUP(B258,Альт!$B$22:$AR$101,29,FALSE)</f>
        <v>5.8334490740740735E-2</v>
      </c>
      <c r="L258" s="11">
        <f t="shared" si="23"/>
        <v>12</v>
      </c>
      <c r="M258" s="68">
        <f>VLOOKUP(B258,Альт!$B$22:$AR$101,33,FALSE)-VLOOKUP(B258,Альт!$B$22:$AR$101,31,FALSE)</f>
        <v>8.8657407407408129E-4</v>
      </c>
      <c r="N258" s="11">
        <f t="shared" si="24"/>
        <v>4</v>
      </c>
      <c r="O258" s="68">
        <f>VLOOKUP(B258,Альт!$B$22:$AR$101,35,FALSE)-VLOOKUP(B258,Альт!$B$22:$AR$101,33,FALSE)</f>
        <v>3.4790509259259264E-2</v>
      </c>
      <c r="P258" s="11">
        <f t="shared" si="25"/>
        <v>8</v>
      </c>
      <c r="Q258" s="69">
        <f t="shared" si="20"/>
        <v>0.12128935185185186</v>
      </c>
      <c r="R258" s="15">
        <f t="shared" si="26"/>
        <v>2.0932870370370379E-2</v>
      </c>
      <c r="S258" s="55"/>
    </row>
    <row r="259" spans="1:19" x14ac:dyDescent="0.25">
      <c r="A259" s="51">
        <v>12</v>
      </c>
      <c r="B259" s="11">
        <v>26</v>
      </c>
      <c r="C259" s="32" t="s">
        <v>38</v>
      </c>
      <c r="D259" s="29">
        <v>1971</v>
      </c>
      <c r="E259" s="11"/>
      <c r="F259" s="30" t="s">
        <v>33</v>
      </c>
      <c r="G259" s="68">
        <f>VLOOKUP(B259,Альт!$B$22:$AR$101,27,FALSE)</f>
        <v>2.6952546296296297E-2</v>
      </c>
      <c r="H259" s="11">
        <f t="shared" si="21"/>
        <v>15</v>
      </c>
      <c r="I259" s="68">
        <f>VLOOKUP(B259,Альт!$B$22:$AR$101,29,FALSE)-VLOOKUP(B259,Альт!$B$22:$AR$101,27,FALSE)</f>
        <v>2.3622685185185135E-3</v>
      </c>
      <c r="J259" s="11">
        <f t="shared" si="22"/>
        <v>12</v>
      </c>
      <c r="K259" s="69">
        <f>VLOOKUP(B259,Альт!$B$22:$AR$101,31,FALSE)-VLOOKUP(B259,Альт!$B$22:$AR$101,29,FALSE)</f>
        <v>5.1702546296296309E-2</v>
      </c>
      <c r="L259" s="11">
        <f t="shared" si="23"/>
        <v>7</v>
      </c>
      <c r="M259" s="68">
        <f>VLOOKUP(B259,Альт!$B$22:$AR$101,33,FALSE)-VLOOKUP(B259,Альт!$B$22:$AR$101,31,FALSE)</f>
        <v>1.1817129629629608E-3</v>
      </c>
      <c r="N259" s="11">
        <f t="shared" si="24"/>
        <v>12</v>
      </c>
      <c r="O259" s="68">
        <f>VLOOKUP(B259,Альт!$B$22:$AR$101,35,FALSE)-VLOOKUP(B259,Альт!$B$22:$AR$101,33,FALSE)</f>
        <v>3.9252314814814809E-2</v>
      </c>
      <c r="P259" s="11">
        <f t="shared" si="25"/>
        <v>17</v>
      </c>
      <c r="Q259" s="69">
        <f t="shared" si="20"/>
        <v>0.12145138888888889</v>
      </c>
      <c r="R259" s="15">
        <f t="shared" si="26"/>
        <v>2.1094907407407409E-2</v>
      </c>
      <c r="S259" s="55"/>
    </row>
    <row r="260" spans="1:19" x14ac:dyDescent="0.25">
      <c r="A260" s="51">
        <v>13</v>
      </c>
      <c r="B260" s="11">
        <v>32</v>
      </c>
      <c r="C260" s="32" t="s">
        <v>44</v>
      </c>
      <c r="D260" s="29">
        <v>1978</v>
      </c>
      <c r="E260" s="11"/>
      <c r="F260" s="30" t="s">
        <v>37</v>
      </c>
      <c r="G260" s="68">
        <f>VLOOKUP(B260,Альт!$B$22:$AR$101,27,FALSE)</f>
        <v>2.8096064814814817E-2</v>
      </c>
      <c r="H260" s="11">
        <f t="shared" si="21"/>
        <v>16</v>
      </c>
      <c r="I260" s="68">
        <f>VLOOKUP(B260,Альт!$B$22:$AR$101,29,FALSE)-VLOOKUP(B260,Альт!$B$22:$AR$101,27,FALSE)</f>
        <v>1.8923611111111051E-3</v>
      </c>
      <c r="J260" s="11">
        <f t="shared" si="22"/>
        <v>8</v>
      </c>
      <c r="K260" s="69">
        <f>VLOOKUP(B260,Альт!$B$22:$AR$101,31,FALSE)-VLOOKUP(B260,Альт!$B$22:$AR$101,29,FALSE)</f>
        <v>6.0114583333333332E-2</v>
      </c>
      <c r="L260" s="11">
        <f t="shared" si="23"/>
        <v>13</v>
      </c>
      <c r="M260" s="68">
        <f>VLOOKUP(B260,Альт!$B$22:$AR$101,33,FALSE)-VLOOKUP(B260,Альт!$B$22:$AR$101,31,FALSE)</f>
        <v>1.0358796296296297E-3</v>
      </c>
      <c r="N260" s="11">
        <f t="shared" si="24"/>
        <v>8</v>
      </c>
      <c r="O260" s="68">
        <f>VLOOKUP(B260,Альт!$B$22:$AR$101,35,FALSE)-VLOOKUP(B260,Альт!$B$22:$AR$101,33,FALSE)</f>
        <v>3.6392361111111132E-2</v>
      </c>
      <c r="P260" s="11">
        <f t="shared" si="25"/>
        <v>10</v>
      </c>
      <c r="Q260" s="69">
        <f t="shared" si="20"/>
        <v>0.12753125000000001</v>
      </c>
      <c r="R260" s="15">
        <f t="shared" si="26"/>
        <v>2.7174768518518536E-2</v>
      </c>
      <c r="S260" s="55"/>
    </row>
    <row r="261" spans="1:19" x14ac:dyDescent="0.25">
      <c r="A261" s="51">
        <v>14</v>
      </c>
      <c r="B261" s="11">
        <v>31</v>
      </c>
      <c r="C261" s="32" t="s">
        <v>42</v>
      </c>
      <c r="D261" s="29">
        <v>1972</v>
      </c>
      <c r="E261" s="11"/>
      <c r="F261" s="30" t="s">
        <v>43</v>
      </c>
      <c r="G261" s="68">
        <f>VLOOKUP(B261,Альт!$B$22:$AR$101,27,FALSE)</f>
        <v>2.3575231481481482E-2</v>
      </c>
      <c r="H261" s="11">
        <f t="shared" si="21"/>
        <v>6</v>
      </c>
      <c r="I261" s="68">
        <f>VLOOKUP(B261,Альт!$B$22:$AR$101,29,FALSE)-VLOOKUP(B261,Альт!$B$22:$AR$101,27,FALSE)</f>
        <v>4.2673611111111141E-3</v>
      </c>
      <c r="J261" s="11">
        <f t="shared" si="22"/>
        <v>18</v>
      </c>
      <c r="K261" s="69">
        <f>VLOOKUP(B261,Альт!$B$22:$AR$101,31,FALSE)-VLOOKUP(B261,Альт!$B$22:$AR$101,29,FALSE)</f>
        <v>6.2452546296296291E-2</v>
      </c>
      <c r="L261" s="11">
        <f t="shared" si="23"/>
        <v>15</v>
      </c>
      <c r="M261" s="68">
        <f>VLOOKUP(B261,Альт!$B$22:$AR$101,33,FALSE)-VLOOKUP(B261,Альт!$B$22:$AR$101,31,FALSE)</f>
        <v>1.3182870370370275E-3</v>
      </c>
      <c r="N261" s="11">
        <f t="shared" si="24"/>
        <v>13</v>
      </c>
      <c r="O261" s="68">
        <f>VLOOKUP(B261,Альт!$B$22:$AR$101,35,FALSE)-VLOOKUP(B261,Альт!$B$22:$AR$101,33,FALSE)</f>
        <v>3.8592592592592595E-2</v>
      </c>
      <c r="P261" s="11">
        <f t="shared" si="25"/>
        <v>14</v>
      </c>
      <c r="Q261" s="69">
        <f t="shared" si="20"/>
        <v>0.13020601851851851</v>
      </c>
      <c r="R261" s="15">
        <f t="shared" si="26"/>
        <v>2.9849537037037036E-2</v>
      </c>
      <c r="S261" s="55"/>
    </row>
    <row r="262" spans="1:19" x14ac:dyDescent="0.25">
      <c r="A262" s="51">
        <v>15</v>
      </c>
      <c r="B262" s="11">
        <v>58</v>
      </c>
      <c r="C262" s="32" t="s">
        <v>73</v>
      </c>
      <c r="D262" s="29">
        <v>1971</v>
      </c>
      <c r="E262" s="11"/>
      <c r="F262" s="30" t="s">
        <v>37</v>
      </c>
      <c r="G262" s="68">
        <f>VLOOKUP(B262,Альт!$B$22:$AR$101,27,FALSE)</f>
        <v>3.0714120370370371E-2</v>
      </c>
      <c r="H262" s="11">
        <f t="shared" si="21"/>
        <v>19</v>
      </c>
      <c r="I262" s="68">
        <f>VLOOKUP(B262,Альт!$B$22:$AR$101,29,FALSE)-VLOOKUP(B262,Альт!$B$22:$AR$101,27,FALSE)</f>
        <v>2.8819444444444439E-3</v>
      </c>
      <c r="J262" s="11">
        <f t="shared" si="22"/>
        <v>15</v>
      </c>
      <c r="K262" s="69">
        <f>VLOOKUP(B262,Альт!$B$22:$AR$101,31,FALSE)-VLOOKUP(B262,Альт!$B$22:$AR$101,29,FALSE)</f>
        <v>6.0572916666666678E-2</v>
      </c>
      <c r="L262" s="11">
        <f t="shared" si="23"/>
        <v>14</v>
      </c>
      <c r="M262" s="68">
        <f>VLOOKUP(B262,Альт!$B$22:$AR$101,33,FALSE)-VLOOKUP(B262,Альт!$B$22:$AR$101,31,FALSE)</f>
        <v>1.7013888888888773E-3</v>
      </c>
      <c r="N262" s="11">
        <f t="shared" si="24"/>
        <v>14</v>
      </c>
      <c r="O262" s="68">
        <f>VLOOKUP(B262,Альт!$B$22:$AR$101,35,FALSE)-VLOOKUP(B262,Альт!$B$22:$AR$101,33,FALSE)</f>
        <v>3.900578703703704E-2</v>
      </c>
      <c r="P262" s="11">
        <f t="shared" si="25"/>
        <v>15</v>
      </c>
      <c r="Q262" s="69">
        <f t="shared" si="20"/>
        <v>0.13487615740740741</v>
      </c>
      <c r="R262" s="15">
        <f t="shared" si="26"/>
        <v>3.4519675925925933E-2</v>
      </c>
      <c r="S262" s="55"/>
    </row>
    <row r="263" spans="1:19" x14ac:dyDescent="0.25">
      <c r="A263" s="51">
        <v>16</v>
      </c>
      <c r="B263" s="11">
        <v>59</v>
      </c>
      <c r="C263" s="32" t="s">
        <v>74</v>
      </c>
      <c r="D263" s="29">
        <v>1974</v>
      </c>
      <c r="E263" s="11"/>
      <c r="F263" s="30" t="s">
        <v>71</v>
      </c>
      <c r="G263" s="68">
        <f>VLOOKUP(B263,Альт!$B$22:$AR$101,27,FALSE)</f>
        <v>2.675578703703704E-2</v>
      </c>
      <c r="H263" s="11">
        <f t="shared" si="21"/>
        <v>14</v>
      </c>
      <c r="I263" s="68">
        <f>VLOOKUP(B263,Альт!$B$22:$AR$101,29,FALSE)-VLOOKUP(B263,Альт!$B$22:$AR$101,27,FALSE)</f>
        <v>3.9363425925925885E-3</v>
      </c>
      <c r="J263" s="11">
        <f t="shared" si="22"/>
        <v>17</v>
      </c>
      <c r="K263" s="69">
        <f>VLOOKUP(B263,Альт!$B$22:$AR$101,31,FALSE)-VLOOKUP(B263,Альт!$B$22:$AR$101,29,FALSE)</f>
        <v>6.50150462962963E-2</v>
      </c>
      <c r="L263" s="11">
        <f t="shared" si="23"/>
        <v>17</v>
      </c>
      <c r="M263" s="68">
        <f>VLOOKUP(B263,Альт!$B$22:$AR$101,33,FALSE)-VLOOKUP(B263,Альт!$B$22:$AR$101,31,FALSE)</f>
        <v>2.9791666666666577E-3</v>
      </c>
      <c r="N263" s="11">
        <f t="shared" si="24"/>
        <v>17</v>
      </c>
      <c r="O263" s="68">
        <f>VLOOKUP(B263,Альт!$B$22:$AR$101,35,FALSE)-VLOOKUP(B263,Альт!$B$22:$AR$101,33,FALSE)</f>
        <v>3.9173611111111131E-2</v>
      </c>
      <c r="P263" s="11">
        <f t="shared" si="25"/>
        <v>16</v>
      </c>
      <c r="Q263" s="69">
        <f t="shared" si="20"/>
        <v>0.13785995370370371</v>
      </c>
      <c r="R263" s="15">
        <f t="shared" si="26"/>
        <v>3.7503472222222237E-2</v>
      </c>
      <c r="S263" s="55"/>
    </row>
    <row r="264" spans="1:19" x14ac:dyDescent="0.25">
      <c r="A264" s="51">
        <v>17</v>
      </c>
      <c r="B264" s="11">
        <v>45</v>
      </c>
      <c r="C264" s="32" t="s">
        <v>59</v>
      </c>
      <c r="D264" s="29">
        <v>1975</v>
      </c>
      <c r="E264" s="11"/>
      <c r="F264" s="30" t="s">
        <v>33</v>
      </c>
      <c r="G264" s="68">
        <f>VLOOKUP(B264,Альт!$B$22:$AR$101,27,FALSE)</f>
        <v>2.9965277777777775E-2</v>
      </c>
      <c r="H264" s="11">
        <f t="shared" si="21"/>
        <v>18</v>
      </c>
      <c r="I264" s="68">
        <f>VLOOKUP(B264,Альт!$B$22:$AR$101,29,FALSE)-VLOOKUP(B264,Альт!$B$22:$AR$101,27,FALSE)</f>
        <v>2.4965277777777746E-3</v>
      </c>
      <c r="J264" s="11">
        <f t="shared" si="22"/>
        <v>13</v>
      </c>
      <c r="K264" s="69">
        <f>VLOOKUP(B264,Альт!$B$22:$AR$101,31,FALSE)-VLOOKUP(B264,Альт!$B$22:$AR$101,29,FALSE)</f>
        <v>6.7365740740740754E-2</v>
      </c>
      <c r="L264" s="11">
        <f t="shared" si="23"/>
        <v>18</v>
      </c>
      <c r="M264" s="68">
        <f>VLOOKUP(B264,Альт!$B$22:$AR$101,33,FALSE)-VLOOKUP(B264,Альт!$B$22:$AR$101,31,FALSE)</f>
        <v>2.4374999999999952E-3</v>
      </c>
      <c r="N264" s="11">
        <f t="shared" si="24"/>
        <v>16</v>
      </c>
      <c r="O264" s="68">
        <f>VLOOKUP(B264,Альт!$B$22:$AR$101,35,FALSE)-VLOOKUP(B264,Альт!$B$22:$AR$101,33,FALSE)</f>
        <v>3.8202546296296297E-2</v>
      </c>
      <c r="P264" s="11">
        <f t="shared" si="25"/>
        <v>12</v>
      </c>
      <c r="Q264" s="69">
        <f t="shared" si="20"/>
        <v>0.14046759259259262</v>
      </c>
      <c r="R264" s="15">
        <f t="shared" si="26"/>
        <v>4.0111111111111139E-2</v>
      </c>
      <c r="S264" s="55"/>
    </row>
    <row r="265" spans="1:19" x14ac:dyDescent="0.25">
      <c r="A265" s="51">
        <v>18</v>
      </c>
      <c r="B265" s="11">
        <v>62</v>
      </c>
      <c r="C265" s="32" t="s">
        <v>76</v>
      </c>
      <c r="D265" s="29">
        <v>1979</v>
      </c>
      <c r="E265" s="11"/>
      <c r="F265" s="30" t="s">
        <v>33</v>
      </c>
      <c r="G265" s="68">
        <f>VLOOKUP(B265,Альт!$B$22:$AR$101,27,FALSE)</f>
        <v>2.6156250000000002E-2</v>
      </c>
      <c r="H265" s="11">
        <f t="shared" si="21"/>
        <v>12</v>
      </c>
      <c r="I265" s="68">
        <f>VLOOKUP(B265,Альт!$B$22:$AR$101,29,FALSE)-VLOOKUP(B265,Альт!$B$22:$AR$101,27,FALSE)</f>
        <v>4.437499999999997E-3</v>
      </c>
      <c r="J265" s="11">
        <f t="shared" si="22"/>
        <v>19</v>
      </c>
      <c r="K265" s="69">
        <f>VLOOKUP(B265,Альт!$B$22:$AR$101,31,FALSE)-VLOOKUP(B265,Альт!$B$22:$AR$101,29,FALSE)</f>
        <v>6.2553240740740729E-2</v>
      </c>
      <c r="L265" s="11">
        <f t="shared" si="23"/>
        <v>16</v>
      </c>
      <c r="M265" s="68">
        <f>VLOOKUP(B265,Альт!$B$22:$AR$101,33,FALSE)-VLOOKUP(B265,Альт!$B$22:$AR$101,31,FALSE)</f>
        <v>3.3425925925926053E-3</v>
      </c>
      <c r="N265" s="11">
        <f t="shared" si="24"/>
        <v>18</v>
      </c>
      <c r="O265" s="69">
        <f>VLOOKUP(B265,Альт!$B$22:$AR$101,35,FALSE)-VLOOKUP(B265,Альт!$B$22:$AR$101,33,FALSE)</f>
        <v>4.4531250000000008E-2</v>
      </c>
      <c r="P265" s="11">
        <f t="shared" si="25"/>
        <v>18</v>
      </c>
      <c r="Q265" s="69">
        <f t="shared" si="20"/>
        <v>0.14102083333333335</v>
      </c>
      <c r="R265" s="15">
        <f t="shared" si="26"/>
        <v>4.0664351851851868E-2</v>
      </c>
      <c r="S265" s="55"/>
    </row>
    <row r="266" spans="1:19" ht="15.75" thickBot="1" x14ac:dyDescent="0.3">
      <c r="A266" s="56" t="s">
        <v>421</v>
      </c>
      <c r="B266" s="57">
        <v>38</v>
      </c>
      <c r="C266" s="100" t="s">
        <v>51</v>
      </c>
      <c r="D266" s="101">
        <v>1978</v>
      </c>
      <c r="E266" s="57"/>
      <c r="F266" s="102" t="s">
        <v>52</v>
      </c>
      <c r="G266" s="89">
        <f>VLOOKUP(B266,Альт!$B$22:$AR$101,27,FALSE)</f>
        <v>2.3969907407407409E-2</v>
      </c>
      <c r="H266" s="57">
        <f t="shared" si="21"/>
        <v>8</v>
      </c>
      <c r="I266" s="89">
        <f>VLOOKUP(B266,Альт!$B$22:$AR$101,29,FALSE)-VLOOKUP(B266,Альт!$B$22:$AR$101,27,FALSE)</f>
        <v>3.2106481481481465E-3</v>
      </c>
      <c r="J266" s="57">
        <f t="shared" si="22"/>
        <v>16</v>
      </c>
      <c r="K266" s="90"/>
      <c r="L266" s="57"/>
      <c r="M266" s="89"/>
      <c r="N266" s="57"/>
      <c r="O266" s="89"/>
      <c r="P266" s="57"/>
      <c r="Q266" s="90"/>
      <c r="R266" s="104"/>
      <c r="S266" s="62"/>
    </row>
    <row r="267" spans="1:19" ht="14.45" x14ac:dyDescent="0.3">
      <c r="A267" s="16"/>
      <c r="B267" s="16"/>
      <c r="C267" s="35"/>
      <c r="D267" s="36"/>
      <c r="E267" s="16"/>
      <c r="F267" s="37"/>
      <c r="G267" s="19"/>
      <c r="H267" s="16"/>
      <c r="I267" s="19"/>
      <c r="J267" s="16"/>
      <c r="K267" s="19"/>
      <c r="L267" s="16"/>
      <c r="M267" s="19"/>
      <c r="N267" s="16"/>
      <c r="O267" s="19"/>
      <c r="P267" s="16"/>
      <c r="Q267" s="19"/>
      <c r="R267" s="20"/>
      <c r="S267" s="16"/>
    </row>
    <row r="268" spans="1:19" x14ac:dyDescent="0.25">
      <c r="A268" s="16"/>
      <c r="B268" s="123" t="s">
        <v>425</v>
      </c>
      <c r="C268" s="35"/>
      <c r="D268" s="36"/>
      <c r="E268" s="16"/>
      <c r="F268" s="37"/>
      <c r="G268" s="19"/>
      <c r="H268" s="16"/>
      <c r="I268" s="19"/>
      <c r="J268" s="16"/>
      <c r="K268" s="19"/>
      <c r="L268" s="16"/>
      <c r="M268" s="19"/>
      <c r="N268" s="16"/>
      <c r="O268" s="19"/>
      <c r="P268" s="16"/>
      <c r="Q268" s="19"/>
      <c r="R268" s="20"/>
      <c r="S268" s="16"/>
    </row>
    <row r="269" spans="1:19" x14ac:dyDescent="0.25">
      <c r="A269" s="16"/>
      <c r="B269" s="123" t="s">
        <v>426</v>
      </c>
      <c r="C269" s="35"/>
      <c r="D269" s="36"/>
      <c r="E269" s="16"/>
      <c r="F269" s="37"/>
      <c r="G269" s="19"/>
      <c r="H269" s="16"/>
      <c r="I269" s="19"/>
      <c r="J269" s="16"/>
      <c r="K269" s="19"/>
      <c r="L269" s="16"/>
      <c r="M269" s="19"/>
      <c r="N269" s="16"/>
      <c r="O269" s="19"/>
      <c r="P269" s="16"/>
      <c r="Q269" s="19"/>
      <c r="R269" s="20"/>
      <c r="S269" s="16"/>
    </row>
    <row r="270" spans="1:19" x14ac:dyDescent="0.25">
      <c r="A270" s="16"/>
      <c r="B270" s="123" t="s">
        <v>434</v>
      </c>
      <c r="C270" s="35"/>
      <c r="D270" s="36"/>
      <c r="E270" s="16"/>
      <c r="F270" s="37"/>
      <c r="G270" s="19"/>
      <c r="H270" s="16"/>
      <c r="I270" s="19"/>
      <c r="J270" s="16"/>
      <c r="K270" s="19"/>
      <c r="L270" s="16"/>
      <c r="M270" s="19"/>
      <c r="N270" s="16"/>
      <c r="O270" s="19"/>
      <c r="P270" s="16"/>
      <c r="Q270" s="19"/>
      <c r="R270" s="20"/>
      <c r="S270" s="16"/>
    </row>
    <row r="271" spans="1:19" ht="14.45" x14ac:dyDescent="0.3">
      <c r="A271" s="16"/>
      <c r="B271" s="16"/>
      <c r="C271" s="35"/>
      <c r="D271" s="36"/>
      <c r="E271" s="16"/>
      <c r="F271" s="37"/>
      <c r="G271" s="19"/>
      <c r="H271" s="16"/>
      <c r="I271" s="19"/>
      <c r="J271" s="16"/>
      <c r="K271" s="19"/>
      <c r="L271" s="16"/>
      <c r="M271" s="19"/>
      <c r="N271" s="16"/>
      <c r="O271" s="19"/>
      <c r="P271" s="16"/>
      <c r="Q271" s="19"/>
      <c r="R271" s="20"/>
      <c r="S271" s="16"/>
    </row>
    <row r="272" spans="1:19" ht="16.5" x14ac:dyDescent="0.25">
      <c r="A272" s="16"/>
      <c r="B272" s="17" t="s">
        <v>405</v>
      </c>
      <c r="C272" s="17"/>
      <c r="D272" s="16"/>
      <c r="E272" s="16"/>
      <c r="F272" s="18"/>
      <c r="G272" s="19"/>
      <c r="H272" s="16"/>
      <c r="I272" s="118" t="s">
        <v>408</v>
      </c>
      <c r="J272" s="16"/>
      <c r="K272" s="19"/>
      <c r="L272" s="16" t="s">
        <v>409</v>
      </c>
      <c r="M272" s="19" t="s">
        <v>410</v>
      </c>
      <c r="N272" s="16"/>
      <c r="O272" s="19"/>
      <c r="P272" s="16"/>
      <c r="Q272" s="19"/>
      <c r="R272" s="20"/>
      <c r="S272" s="16"/>
    </row>
    <row r="273" spans="1:19" ht="14.45" x14ac:dyDescent="0.3">
      <c r="A273" s="1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9"/>
      <c r="P273" s="16"/>
      <c r="Q273" s="19"/>
      <c r="R273" s="20"/>
      <c r="S273" s="16"/>
    </row>
    <row r="274" spans="1:19" x14ac:dyDescent="0.25">
      <c r="A274" s="16"/>
      <c r="B274" s="78" t="s">
        <v>25</v>
      </c>
      <c r="C274" s="78"/>
      <c r="D274" s="79"/>
      <c r="E274" s="79"/>
      <c r="F274" s="79"/>
      <c r="G274" s="1"/>
      <c r="H274" s="1"/>
      <c r="I274" s="1" t="s">
        <v>411</v>
      </c>
      <c r="J274" s="1"/>
      <c r="K274" s="1"/>
      <c r="L274" s="1" t="s">
        <v>409</v>
      </c>
      <c r="M274" s="1" t="s">
        <v>412</v>
      </c>
      <c r="N274" s="1"/>
      <c r="O274" s="19"/>
      <c r="P274" s="16"/>
      <c r="Q274" s="19"/>
      <c r="R274" s="20"/>
      <c r="S274" s="16"/>
    </row>
    <row r="275" spans="1:19" ht="14.45" x14ac:dyDescent="0.3">
      <c r="A275" s="16"/>
      <c r="B275" s="78"/>
      <c r="C275" s="78"/>
      <c r="D275" s="79"/>
      <c r="E275" s="79"/>
      <c r="F275" s="79"/>
      <c r="G275" s="1"/>
      <c r="H275" s="1"/>
      <c r="I275" s="1"/>
      <c r="J275" s="1"/>
      <c r="K275" s="1"/>
      <c r="L275" s="1"/>
      <c r="M275" s="1"/>
      <c r="N275" s="1"/>
      <c r="O275" s="19"/>
      <c r="P275" s="16"/>
      <c r="Q275" s="19"/>
      <c r="R275" s="20"/>
      <c r="S275" s="16"/>
    </row>
    <row r="276" spans="1:19" x14ac:dyDescent="0.25">
      <c r="A276" s="16"/>
      <c r="B276" s="132" t="s">
        <v>27</v>
      </c>
      <c r="C276" s="132"/>
      <c r="D276" s="133"/>
      <c r="E276" s="133"/>
      <c r="F276" s="133"/>
      <c r="G276" s="1"/>
      <c r="H276" s="1"/>
      <c r="I276" s="1" t="s">
        <v>413</v>
      </c>
      <c r="J276" s="1"/>
      <c r="K276" s="1"/>
      <c r="L276" s="1"/>
      <c r="M276" s="1" t="s">
        <v>414</v>
      </c>
      <c r="N276" s="1"/>
      <c r="O276" s="19"/>
      <c r="P276" s="16"/>
      <c r="Q276" s="19"/>
      <c r="R276" s="20"/>
      <c r="S276" s="16"/>
    </row>
    <row r="277" spans="1:19" ht="14.45" x14ac:dyDescent="0.3">
      <c r="A277" s="16"/>
      <c r="B277" s="78"/>
      <c r="C277" s="78"/>
      <c r="D277" s="79"/>
      <c r="E277" s="79"/>
      <c r="F277" s="79"/>
      <c r="G277" s="1"/>
      <c r="H277" s="1"/>
      <c r="I277" s="1"/>
      <c r="J277" s="1"/>
      <c r="K277" s="1"/>
      <c r="L277" s="1"/>
      <c r="M277" s="1"/>
      <c r="N277" s="1"/>
      <c r="O277" s="19"/>
      <c r="P277" s="16"/>
      <c r="Q277" s="19"/>
      <c r="R277" s="20"/>
      <c r="S277" s="16"/>
    </row>
    <row r="278" spans="1:19" x14ac:dyDescent="0.25">
      <c r="A278" s="1"/>
      <c r="B278" s="78" t="s">
        <v>407</v>
      </c>
      <c r="C278" s="78"/>
      <c r="D278" s="79"/>
      <c r="E278" s="79"/>
      <c r="F278" s="79"/>
      <c r="G278" s="1"/>
      <c r="H278" s="1"/>
      <c r="I278" s="1" t="s">
        <v>415</v>
      </c>
      <c r="J278" s="1"/>
      <c r="K278" s="1"/>
      <c r="L278" s="1" t="s">
        <v>409</v>
      </c>
      <c r="M278" s="1" t="s">
        <v>416</v>
      </c>
      <c r="N278" s="1"/>
      <c r="O278" s="1"/>
      <c r="P278" s="1"/>
      <c r="Q278" s="1"/>
      <c r="R278" s="1"/>
      <c r="S278" s="1"/>
    </row>
    <row r="279" spans="1:19" ht="14.45" x14ac:dyDescent="0.3">
      <c r="A279" s="1"/>
      <c r="B279" s="78"/>
      <c r="C279" s="78"/>
      <c r="D279" s="79"/>
      <c r="E279" s="79"/>
      <c r="F279" s="7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5">
      <c r="A280" s="1"/>
      <c r="B280" s="78" t="s">
        <v>406</v>
      </c>
      <c r="C280" s="78"/>
      <c r="D280" s="79"/>
      <c r="E280" s="79"/>
      <c r="F280" s="79"/>
      <c r="G280" s="1"/>
      <c r="H280" s="1"/>
      <c r="I280" s="118" t="s">
        <v>408</v>
      </c>
      <c r="J280" s="1"/>
      <c r="K280" s="1"/>
      <c r="L280" s="1"/>
      <c r="M280" s="1" t="s">
        <v>419</v>
      </c>
      <c r="N280" s="1"/>
      <c r="O280" s="1"/>
      <c r="P280" s="1"/>
      <c r="Q280" s="1"/>
      <c r="R280" s="1"/>
      <c r="S280" s="1"/>
    </row>
    <row r="281" spans="1:19" x14ac:dyDescent="0.25">
      <c r="A281" s="1"/>
      <c r="B281" s="78"/>
      <c r="C281" s="78"/>
      <c r="D281" s="79"/>
      <c r="E281" s="79"/>
      <c r="F281" s="79"/>
      <c r="G281" s="1"/>
      <c r="H281" s="1"/>
      <c r="I281" s="118" t="s">
        <v>417</v>
      </c>
      <c r="J281" s="1"/>
      <c r="K281" s="1"/>
      <c r="L281" s="1"/>
      <c r="M281" s="1" t="s">
        <v>418</v>
      </c>
      <c r="N281" s="1"/>
      <c r="O281" s="1"/>
      <c r="P281" s="1"/>
      <c r="Q281" s="1"/>
      <c r="R281" s="1"/>
      <c r="S281" s="1"/>
    </row>
    <row r="282" spans="1:19" x14ac:dyDescent="0.25">
      <c r="A282" s="1"/>
      <c r="B282" s="78"/>
      <c r="C282" s="78"/>
      <c r="D282" s="79"/>
      <c r="E282" s="79"/>
      <c r="F282" s="79"/>
      <c r="G282" s="1"/>
      <c r="H282" s="1"/>
      <c r="I282" s="1" t="s">
        <v>420</v>
      </c>
      <c r="J282" s="1"/>
      <c r="K282" s="1"/>
      <c r="L282" s="1"/>
      <c r="M282" s="1" t="s">
        <v>418</v>
      </c>
      <c r="N282" s="1"/>
      <c r="O282" s="1"/>
      <c r="P282" s="1"/>
      <c r="Q282" s="1"/>
      <c r="R282" s="1"/>
      <c r="S282" s="1"/>
    </row>
    <row r="283" spans="1:19" ht="14.45" x14ac:dyDescent="0.3">
      <c r="A283" s="1"/>
      <c r="B283" s="78"/>
      <c r="C283" s="78"/>
      <c r="D283" s="79"/>
      <c r="E283" s="79"/>
      <c r="F283" s="7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4.45" x14ac:dyDescent="0.3">
      <c r="A284" s="1"/>
      <c r="B284" s="21"/>
      <c r="C284" s="21"/>
      <c r="D284" s="22"/>
      <c r="E284" s="22"/>
      <c r="F284" s="2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5">
      <c r="A285" s="134" t="s">
        <v>392</v>
      </c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</row>
    <row r="286" spans="1:19" x14ac:dyDescent="0.25">
      <c r="A286" s="134" t="s">
        <v>0</v>
      </c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</row>
    <row r="287" spans="1:19" x14ac:dyDescent="0.25">
      <c r="A287" s="134" t="s">
        <v>1</v>
      </c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</row>
    <row r="288" spans="1:19" x14ac:dyDescent="0.25">
      <c r="A288" s="134" t="s">
        <v>2</v>
      </c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</row>
    <row r="289" spans="1:19" ht="14.4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2"/>
      <c r="S289" s="2"/>
    </row>
    <row r="290" spans="1:19" ht="14.45" x14ac:dyDescent="0.3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</row>
    <row r="291" spans="1:19" ht="14.45" x14ac:dyDescent="0.3">
      <c r="A291" s="135"/>
      <c r="B291" s="135"/>
      <c r="C291" s="13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135"/>
      <c r="Q291" s="135"/>
      <c r="R291" s="135"/>
      <c r="S291" s="135"/>
    </row>
    <row r="292" spans="1:19" ht="18" x14ac:dyDescent="0.25">
      <c r="A292" s="136" t="s">
        <v>115</v>
      </c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</row>
    <row r="293" spans="1:19" ht="15.6" x14ac:dyDescent="0.3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</row>
    <row r="294" spans="1:19" x14ac:dyDescent="0.25">
      <c r="A294" s="4" t="s">
        <v>4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128" t="s">
        <v>5</v>
      </c>
      <c r="O294" s="128"/>
      <c r="P294" s="128"/>
      <c r="Q294" s="128"/>
      <c r="R294" s="128"/>
      <c r="S294" s="128"/>
    </row>
    <row r="295" spans="1:19" ht="14.4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x14ac:dyDescent="0.25">
      <c r="A296" s="5" t="s">
        <v>6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9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29" t="s">
        <v>391</v>
      </c>
      <c r="R297" s="129"/>
      <c r="S297" s="129"/>
    </row>
    <row r="298" spans="1:19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15" t="s">
        <v>390</v>
      </c>
      <c r="R298" s="115"/>
      <c r="S298" s="115"/>
    </row>
    <row r="299" spans="1:19" x14ac:dyDescent="0.25">
      <c r="A299" s="130" t="s">
        <v>154</v>
      </c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</row>
    <row r="300" spans="1:19" thickBot="1" x14ac:dyDescent="0.35">
      <c r="A300" s="1"/>
      <c r="B300" s="21"/>
      <c r="C300" s="21"/>
      <c r="D300" s="22"/>
      <c r="E300" s="22"/>
      <c r="F300" s="2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6.25" thickBot="1" x14ac:dyDescent="0.3">
      <c r="A301" s="23" t="s">
        <v>8</v>
      </c>
      <c r="B301" s="24" t="s">
        <v>9</v>
      </c>
      <c r="C301" s="25" t="s">
        <v>10</v>
      </c>
      <c r="D301" s="25" t="s">
        <v>11</v>
      </c>
      <c r="E301" s="25" t="s">
        <v>12</v>
      </c>
      <c r="F301" s="25" t="s">
        <v>13</v>
      </c>
      <c r="G301" s="25" t="s">
        <v>147</v>
      </c>
      <c r="H301" s="25" t="s">
        <v>15</v>
      </c>
      <c r="I301" s="25" t="s">
        <v>16</v>
      </c>
      <c r="J301" s="25" t="s">
        <v>15</v>
      </c>
      <c r="K301" s="25" t="s">
        <v>17</v>
      </c>
      <c r="L301" s="25" t="s">
        <v>15</v>
      </c>
      <c r="M301" s="25" t="s">
        <v>18</v>
      </c>
      <c r="N301" s="25" t="s">
        <v>15</v>
      </c>
      <c r="O301" s="25" t="s">
        <v>14</v>
      </c>
      <c r="P301" s="25" t="s">
        <v>15</v>
      </c>
      <c r="Q301" s="25" t="s">
        <v>19</v>
      </c>
      <c r="R301" s="24" t="s">
        <v>20</v>
      </c>
      <c r="S301" s="26" t="s">
        <v>21</v>
      </c>
    </row>
    <row r="302" spans="1:19" x14ac:dyDescent="0.25">
      <c r="A302" s="98">
        <v>1</v>
      </c>
      <c r="B302" s="91">
        <v>86</v>
      </c>
      <c r="C302" s="92" t="s">
        <v>102</v>
      </c>
      <c r="D302" s="93">
        <v>1961</v>
      </c>
      <c r="E302" s="91"/>
      <c r="F302" s="94" t="s">
        <v>65</v>
      </c>
      <c r="G302" s="95">
        <f>VLOOKUP(B302,Альт!$B$22:$AR$101,27,FALSE)</f>
        <v>2.0831018518518516E-2</v>
      </c>
      <c r="H302" s="91">
        <f>RANK(G302,$G$302:$G$305,1)</f>
        <v>2</v>
      </c>
      <c r="I302" s="95">
        <f>VLOOKUP(B302,Альт!$B$22:$AR$101,29,FALSE)-VLOOKUP(B302,Альт!$B$22:$AR$101,27,FALSE)</f>
        <v>1.4305555555555564E-3</v>
      </c>
      <c r="J302" s="91">
        <f>RANK(I302,$I$302:$I$305,1)</f>
        <v>2</v>
      </c>
      <c r="K302" s="96">
        <f>VLOOKUP(B302,Альт!$B$22:$AR$101,31,FALSE)-VLOOKUP(B302,Альт!$B$22:$AR$101,29,FALSE)</f>
        <v>4.7335648148148141E-2</v>
      </c>
      <c r="L302" s="91">
        <f>RANK(K302,$K$302:$K$305,1)</f>
        <v>1</v>
      </c>
      <c r="M302" s="95">
        <f>VLOOKUP(B302,Альт!$B$22:$AR$101,33,FALSE)-VLOOKUP(B302,Альт!$B$22:$AR$101,31,FALSE)</f>
        <v>5.8333333333335236E-4</v>
      </c>
      <c r="N302" s="91">
        <f>RANK(M302,$M$302:$M$305,1)</f>
        <v>1</v>
      </c>
      <c r="O302" s="95">
        <f>VLOOKUP(B302,Альт!$B$22:$AR$101,35,FALSE)-VLOOKUP(B302,Альт!$B$22:$AR$101,33,FALSE)</f>
        <v>2.9850694444444437E-2</v>
      </c>
      <c r="P302" s="91">
        <f>RANK(O302,$O$302:$O$305,1)</f>
        <v>1</v>
      </c>
      <c r="Q302" s="96">
        <f>G302+I302+K302+M302+O302</f>
        <v>0.10003125</v>
      </c>
      <c r="R302" s="97"/>
      <c r="S302" s="99">
        <v>2</v>
      </c>
    </row>
    <row r="303" spans="1:19" x14ac:dyDescent="0.25">
      <c r="A303" s="51">
        <v>2</v>
      </c>
      <c r="B303" s="71">
        <v>89</v>
      </c>
      <c r="C303" s="72" t="s">
        <v>279</v>
      </c>
      <c r="D303" s="73">
        <v>1969</v>
      </c>
      <c r="E303" s="71"/>
      <c r="F303" s="74" t="s">
        <v>280</v>
      </c>
      <c r="G303" s="68">
        <f>VLOOKUP(B303,Альт!$B$22:$AR$101,27,FALSE)</f>
        <v>2.4560185185185185E-2</v>
      </c>
      <c r="H303" s="11">
        <f>RANK(G303,$G$302:$G$305,1)</f>
        <v>3</v>
      </c>
      <c r="I303" s="68">
        <f>VLOOKUP(B303,Альт!$B$22:$AR$101,29,FALSE)-VLOOKUP(B303,Альт!$B$22:$AR$101,27,FALSE)</f>
        <v>1.4004629629629645E-3</v>
      </c>
      <c r="J303" s="11">
        <f>RANK(I303,$I$302:$I$305,1)</f>
        <v>1</v>
      </c>
      <c r="K303" s="69">
        <f>VLOOKUP(B303,Альт!$B$22:$AR$101,31,FALSE)-VLOOKUP(B303,Альт!$B$22:$AR$101,29,FALSE)</f>
        <v>5.1290509259259265E-2</v>
      </c>
      <c r="L303" s="11">
        <f>RANK(K303,$K$302:$K$305,1)</f>
        <v>2</v>
      </c>
      <c r="M303" s="68">
        <f>VLOOKUP(B303,Альт!$B$22:$AR$101,33,FALSE)-VLOOKUP(B303,Альт!$B$22:$AR$101,31,FALSE)</f>
        <v>8.1828703703704098E-4</v>
      </c>
      <c r="N303" s="11">
        <f>RANK(M303,$M$302:$M$305,1)</f>
        <v>2</v>
      </c>
      <c r="O303" s="68">
        <f>VLOOKUP(B303,Альт!$B$22:$AR$101,35,FALSE)-VLOOKUP(B303,Альт!$B$22:$AR$101,33,FALSE)</f>
        <v>3.4185185185185166E-2</v>
      </c>
      <c r="P303" s="11">
        <f>RANK(O303,$O$302:$O$305,1)</f>
        <v>2</v>
      </c>
      <c r="Q303" s="69">
        <f>G303+I303+K303+M303+O303</f>
        <v>0.11225462962962962</v>
      </c>
      <c r="R303" s="15">
        <f>Q303-$Q$302</f>
        <v>1.2223379629629619E-2</v>
      </c>
      <c r="S303" s="55"/>
    </row>
    <row r="304" spans="1:19" x14ac:dyDescent="0.25">
      <c r="A304" s="51">
        <v>3</v>
      </c>
      <c r="B304" s="11">
        <v>23</v>
      </c>
      <c r="C304" s="32" t="s">
        <v>34</v>
      </c>
      <c r="D304" s="29">
        <v>1969</v>
      </c>
      <c r="E304" s="11"/>
      <c r="F304" s="30" t="s">
        <v>35</v>
      </c>
      <c r="G304" s="68">
        <f>VLOOKUP(B304,Альт!$B$22:$AR$101,27,FALSE)</f>
        <v>2.0663194444444446E-2</v>
      </c>
      <c r="H304" s="11">
        <f>RANK(G304,$G$302:$G$305,1)</f>
        <v>1</v>
      </c>
      <c r="I304" s="68">
        <f>VLOOKUP(B304,Альт!$B$22:$AR$101,29,FALSE)-VLOOKUP(B304,Альт!$B$22:$AR$101,27,FALSE)</f>
        <v>1.8310185185185165E-3</v>
      </c>
      <c r="J304" s="11">
        <f>RANK(I304,$I$302:$I$305,1)</f>
        <v>3</v>
      </c>
      <c r="K304" s="69">
        <f>VLOOKUP(B304,Альт!$B$22:$AR$101,31,FALSE)-VLOOKUP(B304,Альт!$B$22:$AR$101,29,FALSE)</f>
        <v>5.3068287037037032E-2</v>
      </c>
      <c r="L304" s="11">
        <f>RANK(K304,$K$302:$K$305,1)</f>
        <v>3</v>
      </c>
      <c r="M304" s="68">
        <f>VLOOKUP(B304,Альт!$B$22:$AR$101,33,FALSE)-VLOOKUP(B304,Альт!$B$22:$AR$101,31,FALSE)</f>
        <v>1.2407407407407506E-3</v>
      </c>
      <c r="N304" s="11">
        <f>RANK(M304,$M$302:$M$305,1)</f>
        <v>3</v>
      </c>
      <c r="O304" s="69">
        <f>VLOOKUP(B304,Альт!$B$22:$AR$101,35,FALSE)-VLOOKUP(B304,Альт!$B$22:$AR$101,33,FALSE)</f>
        <v>4.2306712962962956E-2</v>
      </c>
      <c r="P304" s="11">
        <f>RANK(O304,$O$302:$O$305,1)</f>
        <v>3</v>
      </c>
      <c r="Q304" s="69">
        <f>G304+I304+K304+M304+O304</f>
        <v>0.1191099537037037</v>
      </c>
      <c r="R304" s="15">
        <f>Q304-$Q$302</f>
        <v>1.9078703703703695E-2</v>
      </c>
      <c r="S304" s="55"/>
    </row>
    <row r="305" spans="1:19" ht="15.75" thickBot="1" x14ac:dyDescent="0.3">
      <c r="A305" s="56">
        <v>4</v>
      </c>
      <c r="B305" s="57">
        <v>63</v>
      </c>
      <c r="C305" s="100" t="s">
        <v>77</v>
      </c>
      <c r="D305" s="101">
        <v>1961</v>
      </c>
      <c r="E305" s="57"/>
      <c r="F305" s="102" t="s">
        <v>37</v>
      </c>
      <c r="G305" s="89">
        <f>VLOOKUP(B305,Альт!$B$22:$AR$101,27,FALSE)</f>
        <v>3.1648148148148147E-2</v>
      </c>
      <c r="H305" s="57">
        <f>RANK(G305,$G$302:$G$305,1)</f>
        <v>4</v>
      </c>
      <c r="I305" s="89">
        <f>VLOOKUP(B305,Альт!$B$22:$AR$101,29,FALSE)-VLOOKUP(B305,Альт!$B$22:$AR$101,27,FALSE)</f>
        <v>3.6296296296296285E-3</v>
      </c>
      <c r="J305" s="57">
        <f>RANK(I305,$I$302:$I$305,1)</f>
        <v>4</v>
      </c>
      <c r="K305" s="90">
        <f>VLOOKUP(B305,Альт!$B$22:$AR$101,31,FALSE)-VLOOKUP(B305,Альт!$B$22:$AR$101,29,FALSE)</f>
        <v>5.7412037037037032E-2</v>
      </c>
      <c r="L305" s="57">
        <f>RANK(K305,$K$302:$K$305,1)</f>
        <v>4</v>
      </c>
      <c r="M305" s="89">
        <f>VLOOKUP(B305,Альт!$B$22:$AR$101,33,FALSE)-VLOOKUP(B305,Альт!$B$22:$AR$101,31,FALSE)</f>
        <v>1.5173611111111152E-3</v>
      </c>
      <c r="N305" s="57">
        <f>RANK(M305,$M$302:$M$305,1)</f>
        <v>4</v>
      </c>
      <c r="O305" s="90">
        <f>VLOOKUP(B305,Альт!$B$22:$AR$101,35,FALSE)-VLOOKUP(B305,Альт!$B$22:$AR$101,33,FALSE)</f>
        <v>4.4018518518518512E-2</v>
      </c>
      <c r="P305" s="57">
        <f>RANK(O305,$O$302:$O$305,1)</f>
        <v>4</v>
      </c>
      <c r="Q305" s="90">
        <f>G305+I305+K305+M305+O305</f>
        <v>0.13822569444444444</v>
      </c>
      <c r="R305" s="104">
        <f>Q305-$Q$302</f>
        <v>3.8194444444444434E-2</v>
      </c>
      <c r="S305" s="62"/>
    </row>
    <row r="306" spans="1:19" ht="14.45" x14ac:dyDescent="0.3">
      <c r="A306" s="16"/>
      <c r="B306" s="16"/>
      <c r="C306" s="35"/>
      <c r="D306" s="36"/>
      <c r="E306" s="16"/>
      <c r="F306" s="37"/>
      <c r="G306" s="19"/>
      <c r="H306" s="16"/>
      <c r="I306" s="19"/>
      <c r="J306" s="16"/>
      <c r="K306" s="19"/>
      <c r="L306" s="16"/>
      <c r="M306" s="19"/>
      <c r="N306" s="16"/>
      <c r="O306" s="19"/>
      <c r="P306" s="16"/>
      <c r="Q306" s="19"/>
      <c r="R306" s="20"/>
      <c r="S306" s="16"/>
    </row>
    <row r="307" spans="1:19" ht="16.5" x14ac:dyDescent="0.25">
      <c r="A307" s="16"/>
      <c r="B307" s="17" t="s">
        <v>405</v>
      </c>
      <c r="C307" s="17"/>
      <c r="D307" s="16"/>
      <c r="E307" s="16"/>
      <c r="F307" s="18"/>
      <c r="G307" s="19"/>
      <c r="H307" s="16"/>
      <c r="I307" s="118" t="s">
        <v>408</v>
      </c>
      <c r="J307" s="16"/>
      <c r="K307" s="19"/>
      <c r="L307" s="16" t="s">
        <v>409</v>
      </c>
      <c r="M307" s="19" t="s">
        <v>410</v>
      </c>
      <c r="N307" s="16"/>
      <c r="O307" s="19"/>
      <c r="P307" s="16"/>
      <c r="Q307" s="19"/>
      <c r="R307" s="20"/>
      <c r="S307" s="16"/>
    </row>
    <row r="308" spans="1:19" ht="14.45" x14ac:dyDescent="0.3">
      <c r="A308" s="1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9"/>
      <c r="P308" s="16"/>
      <c r="Q308" s="19"/>
      <c r="R308" s="20"/>
      <c r="S308" s="16"/>
    </row>
    <row r="309" spans="1:19" x14ac:dyDescent="0.25">
      <c r="A309" s="16"/>
      <c r="B309" s="78" t="s">
        <v>25</v>
      </c>
      <c r="C309" s="78"/>
      <c r="D309" s="79"/>
      <c r="E309" s="79"/>
      <c r="F309" s="79"/>
      <c r="G309" s="1"/>
      <c r="H309" s="1"/>
      <c r="I309" s="1" t="s">
        <v>411</v>
      </c>
      <c r="J309" s="1"/>
      <c r="K309" s="1"/>
      <c r="L309" s="1" t="s">
        <v>409</v>
      </c>
      <c r="M309" s="1" t="s">
        <v>412</v>
      </c>
      <c r="N309" s="1"/>
      <c r="O309" s="19"/>
      <c r="P309" s="16"/>
      <c r="Q309" s="19"/>
      <c r="R309" s="20"/>
      <c r="S309" s="16"/>
    </row>
    <row r="310" spans="1:19" ht="14.45" x14ac:dyDescent="0.3">
      <c r="A310" s="16"/>
      <c r="B310" s="78"/>
      <c r="C310" s="78"/>
      <c r="D310" s="79"/>
      <c r="E310" s="79"/>
      <c r="F310" s="79"/>
      <c r="G310" s="1"/>
      <c r="H310" s="1"/>
      <c r="I310" s="1"/>
      <c r="J310" s="1"/>
      <c r="K310" s="1"/>
      <c r="L310" s="1"/>
      <c r="M310" s="1"/>
      <c r="N310" s="1"/>
      <c r="O310" s="19"/>
      <c r="P310" s="16"/>
      <c r="Q310" s="19"/>
      <c r="R310" s="20"/>
      <c r="S310" s="16"/>
    </row>
    <row r="311" spans="1:19" x14ac:dyDescent="0.25">
      <c r="A311" s="16"/>
      <c r="B311" s="132" t="s">
        <v>27</v>
      </c>
      <c r="C311" s="132"/>
      <c r="D311" s="133"/>
      <c r="E311" s="133"/>
      <c r="F311" s="133"/>
      <c r="G311" s="1"/>
      <c r="H311" s="1"/>
      <c r="I311" s="1" t="s">
        <v>413</v>
      </c>
      <c r="J311" s="1"/>
      <c r="K311" s="1"/>
      <c r="L311" s="1"/>
      <c r="M311" s="1" t="s">
        <v>414</v>
      </c>
      <c r="N311" s="1"/>
      <c r="O311" s="19"/>
      <c r="P311" s="16"/>
      <c r="Q311" s="19"/>
      <c r="R311" s="20"/>
      <c r="S311" s="16"/>
    </row>
    <row r="312" spans="1:19" ht="14.45" x14ac:dyDescent="0.3">
      <c r="A312" s="1"/>
      <c r="B312" s="78"/>
      <c r="C312" s="78"/>
      <c r="D312" s="79"/>
      <c r="E312" s="79"/>
      <c r="F312" s="7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25">
      <c r="A313" s="1"/>
      <c r="B313" s="78" t="s">
        <v>407</v>
      </c>
      <c r="C313" s="78"/>
      <c r="D313" s="79"/>
      <c r="E313" s="79"/>
      <c r="F313" s="79"/>
      <c r="G313" s="1"/>
      <c r="H313" s="1"/>
      <c r="I313" s="1" t="s">
        <v>415</v>
      </c>
      <c r="J313" s="1"/>
      <c r="K313" s="1"/>
      <c r="L313" s="1" t="s">
        <v>409</v>
      </c>
      <c r="M313" s="1" t="s">
        <v>416</v>
      </c>
      <c r="N313" s="1"/>
      <c r="O313" s="1"/>
      <c r="P313" s="1"/>
      <c r="Q313" s="1"/>
      <c r="R313" s="1"/>
      <c r="S313" s="1"/>
    </row>
    <row r="314" spans="1:19" ht="14.45" x14ac:dyDescent="0.3">
      <c r="A314" s="1"/>
      <c r="B314" s="78"/>
      <c r="C314" s="78"/>
      <c r="D314" s="79"/>
      <c r="E314" s="79"/>
      <c r="F314" s="7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25">
      <c r="A315" s="1"/>
      <c r="B315" s="78" t="s">
        <v>406</v>
      </c>
      <c r="C315" s="78"/>
      <c r="D315" s="79"/>
      <c r="E315" s="79"/>
      <c r="F315" s="79"/>
      <c r="G315" s="1"/>
      <c r="H315" s="1"/>
      <c r="I315" s="118" t="s">
        <v>408</v>
      </c>
      <c r="J315" s="1"/>
      <c r="K315" s="1"/>
      <c r="L315" s="1"/>
      <c r="M315" s="1" t="s">
        <v>419</v>
      </c>
      <c r="N315" s="1"/>
      <c r="O315" s="1"/>
      <c r="P315" s="1"/>
      <c r="Q315" s="1"/>
      <c r="R315" s="1"/>
      <c r="S315" s="1"/>
    </row>
    <row r="316" spans="1:19" x14ac:dyDescent="0.25">
      <c r="A316" s="1"/>
      <c r="B316" s="78"/>
      <c r="C316" s="78"/>
      <c r="D316" s="79"/>
      <c r="E316" s="79"/>
      <c r="F316" s="79"/>
      <c r="G316" s="1"/>
      <c r="H316" s="1"/>
      <c r="I316" s="118" t="s">
        <v>417</v>
      </c>
      <c r="J316" s="1"/>
      <c r="K316" s="1"/>
      <c r="L316" s="1"/>
      <c r="M316" s="1" t="s">
        <v>418</v>
      </c>
      <c r="N316" s="1"/>
      <c r="O316" s="1"/>
      <c r="P316" s="1"/>
      <c r="Q316" s="1"/>
      <c r="R316" s="1"/>
      <c r="S316" s="1"/>
    </row>
    <row r="317" spans="1:19" x14ac:dyDescent="0.25">
      <c r="A317" s="1"/>
      <c r="B317" s="78"/>
      <c r="C317" s="78"/>
      <c r="D317" s="79"/>
      <c r="E317" s="79"/>
      <c r="F317" s="79"/>
      <c r="G317" s="1"/>
      <c r="H317" s="1"/>
      <c r="I317" s="1" t="s">
        <v>420</v>
      </c>
      <c r="J317" s="1"/>
      <c r="K317" s="1"/>
      <c r="L317" s="1"/>
      <c r="M317" s="1" t="s">
        <v>418</v>
      </c>
      <c r="N317" s="1"/>
      <c r="O317" s="1"/>
      <c r="P317" s="1"/>
      <c r="Q317" s="1"/>
      <c r="R317" s="1"/>
      <c r="S317" s="1"/>
    </row>
    <row r="318" spans="1:19" ht="14.45" x14ac:dyDescent="0.3">
      <c r="A318" s="1"/>
      <c r="B318" s="78"/>
      <c r="C318" s="78"/>
      <c r="D318" s="79"/>
      <c r="E318" s="79"/>
      <c r="F318" s="7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4.45" x14ac:dyDescent="0.3">
      <c r="A319" s="1"/>
      <c r="B319" s="78"/>
      <c r="C319" s="78"/>
      <c r="D319" s="79"/>
      <c r="E319" s="79"/>
      <c r="F319" s="7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25">
      <c r="A320" s="134" t="s">
        <v>392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</row>
    <row r="321" spans="1:19" x14ac:dyDescent="0.25">
      <c r="A321" s="134" t="s">
        <v>0</v>
      </c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</row>
    <row r="322" spans="1:19" x14ac:dyDescent="0.25">
      <c r="A322" s="134" t="s">
        <v>1</v>
      </c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</row>
    <row r="323" spans="1:19" x14ac:dyDescent="0.25">
      <c r="A323" s="134" t="s">
        <v>2</v>
      </c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</row>
    <row r="324" spans="1:19" ht="14.4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"/>
      <c r="R324" s="2"/>
      <c r="S324" s="2"/>
    </row>
    <row r="325" spans="1:19" ht="14.45" x14ac:dyDescent="0.3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</row>
    <row r="326" spans="1:19" ht="14.45" x14ac:dyDescent="0.3">
      <c r="A326" s="135"/>
      <c r="B326" s="135"/>
      <c r="C326" s="13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35"/>
      <c r="Q326" s="135"/>
      <c r="R326" s="135"/>
      <c r="S326" s="135"/>
    </row>
    <row r="327" spans="1:19" ht="18" x14ac:dyDescent="0.25">
      <c r="A327" s="136" t="s">
        <v>115</v>
      </c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</row>
    <row r="328" spans="1:19" ht="15.6" x14ac:dyDescent="0.3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</row>
    <row r="329" spans="1:19" x14ac:dyDescent="0.25">
      <c r="A329" s="4" t="s">
        <v>4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28" t="s">
        <v>5</v>
      </c>
      <c r="O329" s="128"/>
      <c r="P329" s="128"/>
      <c r="Q329" s="128"/>
      <c r="R329" s="128"/>
      <c r="S329" s="128"/>
    </row>
    <row r="330" spans="1:19" ht="14.4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x14ac:dyDescent="0.25">
      <c r="A331" s="5" t="s">
        <v>6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9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129" t="s">
        <v>391</v>
      </c>
      <c r="R332" s="129"/>
      <c r="S332" s="129"/>
    </row>
    <row r="333" spans="1:19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115" t="s">
        <v>390</v>
      </c>
      <c r="R333" s="115"/>
      <c r="S333" s="115"/>
    </row>
    <row r="334" spans="1:19" x14ac:dyDescent="0.25">
      <c r="A334" s="130" t="s">
        <v>155</v>
      </c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</row>
    <row r="335" spans="1:19" thickBot="1" x14ac:dyDescent="0.35">
      <c r="A335" s="1"/>
      <c r="B335" s="21"/>
      <c r="C335" s="21"/>
      <c r="D335" s="22"/>
      <c r="E335" s="22"/>
      <c r="F335" s="2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6.25" thickBot="1" x14ac:dyDescent="0.3">
      <c r="A336" s="23" t="s">
        <v>8</v>
      </c>
      <c r="B336" s="24" t="s">
        <v>9</v>
      </c>
      <c r="C336" s="25" t="s">
        <v>10</v>
      </c>
      <c r="D336" s="25" t="s">
        <v>11</v>
      </c>
      <c r="E336" s="25" t="s">
        <v>12</v>
      </c>
      <c r="F336" s="25" t="s">
        <v>13</v>
      </c>
      <c r="G336" s="25" t="s">
        <v>147</v>
      </c>
      <c r="H336" s="25" t="s">
        <v>15</v>
      </c>
      <c r="I336" s="25" t="s">
        <v>16</v>
      </c>
      <c r="J336" s="25" t="s">
        <v>15</v>
      </c>
      <c r="K336" s="25" t="s">
        <v>17</v>
      </c>
      <c r="L336" s="25" t="s">
        <v>15</v>
      </c>
      <c r="M336" s="25" t="s">
        <v>18</v>
      </c>
      <c r="N336" s="25" t="s">
        <v>15</v>
      </c>
      <c r="O336" s="25" t="s">
        <v>14</v>
      </c>
      <c r="P336" s="25" t="s">
        <v>15</v>
      </c>
      <c r="Q336" s="25" t="s">
        <v>19</v>
      </c>
      <c r="R336" s="24" t="s">
        <v>20</v>
      </c>
      <c r="S336" s="26" t="s">
        <v>21</v>
      </c>
    </row>
    <row r="337" spans="1:19" x14ac:dyDescent="0.25">
      <c r="A337" s="98">
        <v>1</v>
      </c>
      <c r="B337" s="91">
        <v>78</v>
      </c>
      <c r="C337" s="92" t="s">
        <v>93</v>
      </c>
      <c r="D337" s="93">
        <v>1959</v>
      </c>
      <c r="E337" s="91"/>
      <c r="F337" s="94" t="s">
        <v>24</v>
      </c>
      <c r="G337" s="95">
        <f>VLOOKUP(B337,Альт!$B$22:$AR$101,27,FALSE)</f>
        <v>2.3038194444444441E-2</v>
      </c>
      <c r="H337" s="91">
        <f>RANK(G337,$G$337:$G$339,1)</f>
        <v>1</v>
      </c>
      <c r="I337" s="95">
        <f>VLOOKUP(B337,Альт!$B$22:$AR$101,29,FALSE)-VLOOKUP(B337,Альт!$B$22:$AR$101,27,FALSE)</f>
        <v>1.6388888888888911E-3</v>
      </c>
      <c r="J337" s="91">
        <f>RANK(I337,$I$337:$I$339,1)</f>
        <v>1</v>
      </c>
      <c r="K337" s="96">
        <f>VLOOKUP(B337,Альт!$B$22:$AR$101,31,FALSE)-VLOOKUP(B337,Альт!$B$22:$AR$101,29,FALSE)</f>
        <v>5.6168981481481486E-2</v>
      </c>
      <c r="L337" s="91">
        <f>RANK(K337,$K$337:$K$339,1)</f>
        <v>1</v>
      </c>
      <c r="M337" s="95">
        <f>VLOOKUP(B337,Альт!$B$22:$AR$101,33,FALSE)-VLOOKUP(B337,Альт!$B$22:$AR$101,31,FALSE)</f>
        <v>8.0902777777776269E-4</v>
      </c>
      <c r="N337" s="91">
        <f>RANK(M337,$M$337:$M$339,1)</f>
        <v>1</v>
      </c>
      <c r="O337" s="95">
        <f>VLOOKUP(B337,Альт!$B$22:$AR$101,35,FALSE)-VLOOKUP(B337,Альт!$B$22:$AR$101,33,FALSE)</f>
        <v>3.6283564814814817E-2</v>
      </c>
      <c r="P337" s="91">
        <f>RANK(O337,$O$337:$O$339,1)</f>
        <v>1</v>
      </c>
      <c r="Q337" s="96">
        <f>G337+I337+K337+M337+O337</f>
        <v>0.1179386574074074</v>
      </c>
      <c r="R337" s="97"/>
      <c r="S337" s="99"/>
    </row>
    <row r="338" spans="1:19" x14ac:dyDescent="0.25">
      <c r="A338" s="51">
        <v>2</v>
      </c>
      <c r="B338" s="11">
        <v>90</v>
      </c>
      <c r="C338" s="32" t="s">
        <v>105</v>
      </c>
      <c r="D338" s="29">
        <v>1952</v>
      </c>
      <c r="E338" s="11"/>
      <c r="F338" s="30" t="s">
        <v>33</v>
      </c>
      <c r="G338" s="68">
        <f>VLOOKUP(B338,Альт!$B$22:$AR$101,27,FALSE)</f>
        <v>2.3614583333333338E-2</v>
      </c>
      <c r="H338" s="11">
        <f>RANK(G338,$G$337:$G$339,1)</f>
        <v>2</v>
      </c>
      <c r="I338" s="68">
        <f>VLOOKUP(B338,Альт!$B$22:$AR$101,29,FALSE)-VLOOKUP(B338,Альт!$B$22:$AR$101,27,FALSE)</f>
        <v>2.5520833333333298E-3</v>
      </c>
      <c r="J338" s="11">
        <f>RANK(I338,$I$337:$I$339,1)</f>
        <v>2</v>
      </c>
      <c r="K338" s="69">
        <f>VLOOKUP(B338,Альт!$B$22:$AR$101,31,FALSE)-VLOOKUP(B338,Альт!$B$22:$AR$101,29,FALSE)</f>
        <v>5.9151620370370361E-2</v>
      </c>
      <c r="L338" s="11">
        <f>RANK(K338,$K$337:$K$339,1)</f>
        <v>2</v>
      </c>
      <c r="M338" s="68">
        <f>VLOOKUP(B338,Альт!$B$22:$AR$101,33,FALSE)-VLOOKUP(B338,Альт!$B$22:$AR$101,31,FALSE)</f>
        <v>1.0127314814814964E-3</v>
      </c>
      <c r="N338" s="11">
        <f>RANK(M338,$M$337:$M$339,1)</f>
        <v>3</v>
      </c>
      <c r="O338" s="68">
        <f>VLOOKUP(B338,Альт!$B$22:$AR$101,35,FALSE)-VLOOKUP(B338,Альт!$B$22:$AR$101,33,FALSE)</f>
        <v>3.9118055555555545E-2</v>
      </c>
      <c r="P338" s="11">
        <f>RANK(O338,$O$337:$O$339,1)</f>
        <v>2</v>
      </c>
      <c r="Q338" s="69">
        <f>G338+I338+K338+M338+O338</f>
        <v>0.12544907407407407</v>
      </c>
      <c r="R338" s="15">
        <f>Q338-$Q$337</f>
        <v>7.5104166666666722E-3</v>
      </c>
      <c r="S338" s="55"/>
    </row>
    <row r="339" spans="1:19" ht="15.75" thickBot="1" x14ac:dyDescent="0.3">
      <c r="A339" s="56">
        <v>3</v>
      </c>
      <c r="B339" s="57">
        <v>44</v>
      </c>
      <c r="C339" s="100" t="s">
        <v>58</v>
      </c>
      <c r="D339" s="101">
        <v>1956</v>
      </c>
      <c r="E339" s="57"/>
      <c r="F339" s="102" t="s">
        <v>33</v>
      </c>
      <c r="G339" s="89">
        <f>VLOOKUP(B339,Альт!$B$22:$AR$101,27,FALSE)</f>
        <v>2.9855324074074072E-2</v>
      </c>
      <c r="H339" s="57">
        <f>RANK(G339,$G$337:$G$339,1)</f>
        <v>3</v>
      </c>
      <c r="I339" s="89">
        <f>VLOOKUP(B339,Альт!$B$22:$AR$101,29,FALSE)-VLOOKUP(B339,Альт!$B$22:$AR$101,27,FALSE)</f>
        <v>3.1909722222222235E-3</v>
      </c>
      <c r="J339" s="57">
        <f>RANK(I339,$I$337:$I$339,1)</f>
        <v>3</v>
      </c>
      <c r="K339" s="90">
        <f>VLOOKUP(B339,Альт!$B$22:$AR$101,31,FALSE)-VLOOKUP(B339,Альт!$B$22:$AR$101,29,FALSE)</f>
        <v>6.1417824074074076E-2</v>
      </c>
      <c r="L339" s="57">
        <f>RANK(K339,$K$337:$K$339,1)</f>
        <v>3</v>
      </c>
      <c r="M339" s="89">
        <f>VLOOKUP(B339,Альт!$B$22:$AR$101,33,FALSE)-VLOOKUP(B339,Альт!$B$22:$AR$101,31,FALSE)</f>
        <v>9.0624999999999734E-4</v>
      </c>
      <c r="N339" s="57">
        <f>RANK(M339,$M$337:$M$339,1)</f>
        <v>2</v>
      </c>
      <c r="O339" s="89">
        <f>VLOOKUP(B339,Альт!$B$22:$AR$101,35,FALSE)-VLOOKUP(B339,Альт!$B$22:$AR$101,33,FALSE)</f>
        <v>3.9635416666666659E-2</v>
      </c>
      <c r="P339" s="57">
        <f>RANK(O339,$O$337:$O$339,1)</f>
        <v>3</v>
      </c>
      <c r="Q339" s="90">
        <f>G339+I339+K339+M339+O339</f>
        <v>0.13500578703703703</v>
      </c>
      <c r="R339" s="104">
        <f>Q339-$Q$337</f>
        <v>1.7067129629629627E-2</v>
      </c>
      <c r="S339" s="62"/>
    </row>
    <row r="340" spans="1:19" ht="14.45" x14ac:dyDescent="0.3">
      <c r="A340" s="16"/>
      <c r="B340" s="16"/>
      <c r="C340" s="35"/>
      <c r="D340" s="36"/>
      <c r="E340" s="16"/>
      <c r="F340" s="37"/>
      <c r="G340" s="19"/>
      <c r="H340" s="16"/>
      <c r="I340" s="19"/>
      <c r="J340" s="16"/>
      <c r="K340" s="19"/>
      <c r="L340" s="16"/>
      <c r="M340" s="19"/>
      <c r="N340" s="16"/>
      <c r="O340" s="19"/>
      <c r="P340" s="16"/>
      <c r="Q340" s="19"/>
      <c r="R340" s="20"/>
      <c r="S340" s="16"/>
    </row>
    <row r="341" spans="1:19" x14ac:dyDescent="0.25">
      <c r="A341" s="16"/>
      <c r="B341" s="17" t="s">
        <v>432</v>
      </c>
      <c r="C341" s="35"/>
      <c r="D341" s="36"/>
      <c r="E341" s="16"/>
      <c r="F341" s="37"/>
      <c r="G341" s="19"/>
      <c r="H341" s="16"/>
      <c r="I341" s="19"/>
      <c r="J341" s="16"/>
      <c r="K341" s="19"/>
      <c r="L341" s="16"/>
      <c r="M341" s="19"/>
      <c r="N341" s="16"/>
      <c r="O341" s="19"/>
      <c r="P341" s="16"/>
      <c r="Q341" s="19"/>
      <c r="R341" s="20"/>
      <c r="S341" s="16"/>
    </row>
    <row r="342" spans="1:19" ht="14.45" x14ac:dyDescent="0.3">
      <c r="A342" s="16"/>
      <c r="B342" s="16"/>
      <c r="C342" s="35"/>
      <c r="D342" s="36"/>
      <c r="E342" s="16"/>
      <c r="F342" s="37"/>
      <c r="G342" s="19"/>
      <c r="H342" s="16"/>
      <c r="I342" s="19"/>
      <c r="J342" s="16"/>
      <c r="K342" s="19"/>
      <c r="L342" s="16"/>
      <c r="M342" s="19"/>
      <c r="N342" s="16"/>
      <c r="O342" s="19"/>
      <c r="P342" s="16"/>
      <c r="Q342" s="19"/>
      <c r="R342" s="20"/>
      <c r="S342" s="16"/>
    </row>
    <row r="343" spans="1:19" ht="16.5" x14ac:dyDescent="0.25">
      <c r="A343" s="16"/>
      <c r="B343" s="17" t="s">
        <v>405</v>
      </c>
      <c r="C343" s="17"/>
      <c r="D343" s="16"/>
      <c r="E343" s="16"/>
      <c r="F343" s="18"/>
      <c r="G343" s="19"/>
      <c r="H343" s="16"/>
      <c r="I343" s="118" t="s">
        <v>408</v>
      </c>
      <c r="J343" s="16"/>
      <c r="K343" s="19"/>
      <c r="L343" s="16" t="s">
        <v>409</v>
      </c>
      <c r="M343" s="19" t="s">
        <v>410</v>
      </c>
      <c r="N343" s="16"/>
      <c r="O343" s="19"/>
      <c r="P343" s="16"/>
      <c r="Q343" s="19"/>
      <c r="R343" s="20"/>
      <c r="S343" s="16"/>
    </row>
    <row r="344" spans="1:19" ht="14.45" x14ac:dyDescent="0.3">
      <c r="A344" s="1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9"/>
      <c r="P344" s="16"/>
      <c r="Q344" s="19"/>
      <c r="R344" s="20"/>
      <c r="S344" s="16"/>
    </row>
    <row r="345" spans="1:19" x14ac:dyDescent="0.25">
      <c r="A345" s="16"/>
      <c r="B345" s="78" t="s">
        <v>25</v>
      </c>
      <c r="C345" s="78"/>
      <c r="D345" s="79"/>
      <c r="E345" s="79"/>
      <c r="F345" s="79"/>
      <c r="G345" s="1"/>
      <c r="H345" s="1"/>
      <c r="I345" s="1" t="s">
        <v>411</v>
      </c>
      <c r="J345" s="1"/>
      <c r="K345" s="1"/>
      <c r="L345" s="1" t="s">
        <v>409</v>
      </c>
      <c r="M345" s="1" t="s">
        <v>412</v>
      </c>
      <c r="N345" s="1"/>
      <c r="O345" s="19"/>
      <c r="P345" s="16"/>
      <c r="Q345" s="19"/>
      <c r="R345" s="20"/>
      <c r="S345" s="16"/>
    </row>
    <row r="346" spans="1:19" ht="14.45" x14ac:dyDescent="0.3">
      <c r="A346" s="16"/>
      <c r="B346" s="78"/>
      <c r="C346" s="78"/>
      <c r="D346" s="79"/>
      <c r="E346" s="79"/>
      <c r="F346" s="79"/>
      <c r="G346" s="1"/>
      <c r="H346" s="1"/>
      <c r="I346" s="1"/>
      <c r="J346" s="1"/>
      <c r="K346" s="1"/>
      <c r="L346" s="1"/>
      <c r="M346" s="1"/>
      <c r="N346" s="1"/>
      <c r="O346" s="19"/>
      <c r="P346" s="16"/>
      <c r="Q346" s="19"/>
      <c r="R346" s="20"/>
      <c r="S346" s="16"/>
    </row>
    <row r="347" spans="1:19" x14ac:dyDescent="0.25">
      <c r="A347" s="16"/>
      <c r="B347" s="132" t="s">
        <v>27</v>
      </c>
      <c r="C347" s="132"/>
      <c r="D347" s="133"/>
      <c r="E347" s="133"/>
      <c r="F347" s="133"/>
      <c r="G347" s="1"/>
      <c r="H347" s="1"/>
      <c r="I347" s="1" t="s">
        <v>413</v>
      </c>
      <c r="J347" s="1"/>
      <c r="K347" s="1"/>
      <c r="L347" s="1"/>
      <c r="M347" s="1" t="s">
        <v>414</v>
      </c>
      <c r="N347" s="1"/>
      <c r="O347" s="19"/>
      <c r="P347" s="16"/>
      <c r="Q347" s="19"/>
      <c r="R347" s="20"/>
      <c r="S347" s="16"/>
    </row>
    <row r="348" spans="1:19" ht="14.45" x14ac:dyDescent="0.3">
      <c r="A348" s="16"/>
      <c r="B348" s="78"/>
      <c r="C348" s="78"/>
      <c r="D348" s="79"/>
      <c r="E348" s="79"/>
      <c r="F348" s="79"/>
      <c r="G348" s="1"/>
      <c r="H348" s="1"/>
      <c r="I348" s="1"/>
      <c r="J348" s="1"/>
      <c r="K348" s="1"/>
      <c r="L348" s="1"/>
      <c r="M348" s="1"/>
      <c r="N348" s="1"/>
      <c r="O348" s="19"/>
      <c r="P348" s="16"/>
      <c r="Q348" s="19"/>
      <c r="R348" s="20"/>
      <c r="S348" s="16"/>
    </row>
    <row r="349" spans="1:19" x14ac:dyDescent="0.25">
      <c r="A349" s="16"/>
      <c r="B349" s="78" t="s">
        <v>407</v>
      </c>
      <c r="C349" s="78"/>
      <c r="D349" s="79"/>
      <c r="E349" s="79"/>
      <c r="F349" s="79"/>
      <c r="G349" s="1"/>
      <c r="H349" s="1"/>
      <c r="I349" s="1" t="s">
        <v>415</v>
      </c>
      <c r="J349" s="1"/>
      <c r="K349" s="1"/>
      <c r="L349" s="1" t="s">
        <v>409</v>
      </c>
      <c r="M349" s="1" t="s">
        <v>416</v>
      </c>
      <c r="N349" s="1"/>
      <c r="O349" s="19"/>
      <c r="P349" s="16"/>
      <c r="Q349" s="19"/>
      <c r="R349" s="20"/>
      <c r="S349" s="16"/>
    </row>
    <row r="350" spans="1:19" ht="14.45" x14ac:dyDescent="0.3">
      <c r="A350" s="1"/>
      <c r="B350" s="78"/>
      <c r="C350" s="78"/>
      <c r="D350" s="79"/>
      <c r="E350" s="79"/>
      <c r="F350" s="7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25">
      <c r="A351" s="1"/>
      <c r="B351" s="78" t="s">
        <v>406</v>
      </c>
      <c r="C351" s="78"/>
      <c r="D351" s="79"/>
      <c r="E351" s="79"/>
      <c r="F351" s="79"/>
      <c r="G351" s="1"/>
      <c r="H351" s="1"/>
      <c r="I351" s="118" t="s">
        <v>408</v>
      </c>
      <c r="J351" s="1"/>
      <c r="K351" s="1"/>
      <c r="L351" s="1"/>
      <c r="M351" s="1" t="s">
        <v>419</v>
      </c>
      <c r="N351" s="1"/>
      <c r="O351" s="1"/>
      <c r="P351" s="1"/>
      <c r="Q351" s="1"/>
      <c r="R351" s="1"/>
      <c r="S351" s="1"/>
    </row>
    <row r="352" spans="1:19" x14ac:dyDescent="0.25">
      <c r="A352" s="1"/>
      <c r="B352" s="78"/>
      <c r="C352" s="78"/>
      <c r="D352" s="79"/>
      <c r="E352" s="79"/>
      <c r="F352" s="79"/>
      <c r="G352" s="1"/>
      <c r="H352" s="1"/>
      <c r="I352" s="118" t="s">
        <v>417</v>
      </c>
      <c r="J352" s="1"/>
      <c r="K352" s="1"/>
      <c r="L352" s="1"/>
      <c r="M352" s="1" t="s">
        <v>418</v>
      </c>
      <c r="N352" s="1"/>
      <c r="O352" s="1"/>
      <c r="P352" s="1"/>
      <c r="Q352" s="1"/>
      <c r="R352" s="1"/>
      <c r="S352" s="1"/>
    </row>
    <row r="353" spans="1:19" x14ac:dyDescent="0.25">
      <c r="A353" s="1"/>
      <c r="B353" s="78"/>
      <c r="C353" s="78"/>
      <c r="D353" s="79"/>
      <c r="E353" s="79"/>
      <c r="F353" s="79"/>
      <c r="G353" s="1"/>
      <c r="H353" s="1"/>
      <c r="I353" s="1" t="s">
        <v>420</v>
      </c>
      <c r="J353" s="1"/>
      <c r="K353" s="1"/>
      <c r="L353" s="1"/>
      <c r="M353" s="1" t="s">
        <v>418</v>
      </c>
      <c r="N353" s="1"/>
      <c r="O353" s="1"/>
      <c r="P353" s="1"/>
      <c r="Q353" s="1"/>
      <c r="R353" s="1"/>
      <c r="S353" s="1"/>
    </row>
    <row r="354" spans="1:19" ht="14.45" x14ac:dyDescent="0.3">
      <c r="A354" s="1"/>
      <c r="B354" s="21"/>
      <c r="C354" s="21"/>
      <c r="D354" s="22"/>
      <c r="E354" s="22"/>
      <c r="F354" s="2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4.45" x14ac:dyDescent="0.3">
      <c r="A355" s="1"/>
      <c r="B355" s="21"/>
      <c r="C355" s="21"/>
      <c r="D355" s="22"/>
      <c r="E355" s="22"/>
      <c r="F355" s="2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25">
      <c r="A356" s="134" t="s">
        <v>392</v>
      </c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x14ac:dyDescent="0.25">
      <c r="A357" s="134" t="s">
        <v>0</v>
      </c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x14ac:dyDescent="0.25">
      <c r="A358" s="134" t="s">
        <v>1</v>
      </c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x14ac:dyDescent="0.25">
      <c r="A359" s="134" t="s">
        <v>2</v>
      </c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ht="14.4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"/>
      <c r="R360" s="2"/>
      <c r="S360" s="2"/>
    </row>
    <row r="361" spans="1:19" ht="14.45" x14ac:dyDescent="0.3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</row>
    <row r="362" spans="1:19" ht="14.45" x14ac:dyDescent="0.3">
      <c r="A362" s="135"/>
      <c r="B362" s="135"/>
      <c r="C362" s="13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135"/>
      <c r="Q362" s="135"/>
      <c r="R362" s="135"/>
      <c r="S362" s="135"/>
    </row>
    <row r="363" spans="1:19" ht="18" x14ac:dyDescent="0.25">
      <c r="A363" s="136" t="s">
        <v>31</v>
      </c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ht="15.6" x14ac:dyDescent="0.3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x14ac:dyDescent="0.25">
      <c r="A365" s="4" t="s">
        <v>4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28" t="s">
        <v>5</v>
      </c>
      <c r="O365" s="128"/>
      <c r="P365" s="128"/>
      <c r="Q365" s="128"/>
      <c r="R365" s="128"/>
      <c r="S365" s="128"/>
    </row>
    <row r="366" spans="1:19" ht="14.4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x14ac:dyDescent="0.25">
      <c r="A367" s="5" t="s">
        <v>6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9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129" t="s">
        <v>391</v>
      </c>
      <c r="R368" s="129"/>
      <c r="S368" s="129"/>
    </row>
    <row r="369" spans="1:19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115" t="s">
        <v>390</v>
      </c>
      <c r="R369" s="115"/>
      <c r="S369" s="115"/>
    </row>
    <row r="370" spans="1:19" x14ac:dyDescent="0.25">
      <c r="A370" s="138" t="s">
        <v>148</v>
      </c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</row>
    <row r="371" spans="1:19" thickBot="1" x14ac:dyDescent="0.35">
      <c r="A371" s="1"/>
      <c r="B371" s="21"/>
      <c r="C371" s="21"/>
      <c r="D371" s="22"/>
      <c r="E371" s="22"/>
      <c r="F371" s="2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6.25" thickBot="1" x14ac:dyDescent="0.3">
      <c r="A372" s="23" t="s">
        <v>8</v>
      </c>
      <c r="B372" s="24" t="s">
        <v>9</v>
      </c>
      <c r="C372" s="25" t="s">
        <v>10</v>
      </c>
      <c r="D372" s="25" t="s">
        <v>11</v>
      </c>
      <c r="E372" s="25" t="s">
        <v>12</v>
      </c>
      <c r="F372" s="25" t="s">
        <v>13</v>
      </c>
      <c r="G372" s="25" t="s">
        <v>147</v>
      </c>
      <c r="H372" s="25" t="s">
        <v>15</v>
      </c>
      <c r="I372" s="25" t="s">
        <v>16</v>
      </c>
      <c r="J372" s="25" t="s">
        <v>15</v>
      </c>
      <c r="K372" s="25" t="s">
        <v>17</v>
      </c>
      <c r="L372" s="25" t="s">
        <v>15</v>
      </c>
      <c r="M372" s="25" t="s">
        <v>18</v>
      </c>
      <c r="N372" s="25" t="s">
        <v>15</v>
      </c>
      <c r="O372" s="25" t="s">
        <v>14</v>
      </c>
      <c r="P372" s="25" t="s">
        <v>15</v>
      </c>
      <c r="Q372" s="25" t="s">
        <v>19</v>
      </c>
      <c r="R372" s="24" t="s">
        <v>20</v>
      </c>
      <c r="S372" s="26" t="s">
        <v>21</v>
      </c>
    </row>
    <row r="373" spans="1:19" x14ac:dyDescent="0.25">
      <c r="A373" s="27">
        <v>1</v>
      </c>
      <c r="B373" s="106">
        <v>75</v>
      </c>
      <c r="C373" s="92" t="s">
        <v>90</v>
      </c>
      <c r="D373" s="107">
        <v>1986</v>
      </c>
      <c r="E373" s="106"/>
      <c r="F373" s="108" t="s">
        <v>33</v>
      </c>
      <c r="G373" s="95">
        <f>VLOOKUP(B373,Альт!$B$22:$AR$101,27,FALSE)</f>
        <v>1.8549768518518518E-2</v>
      </c>
      <c r="H373" s="109">
        <f t="shared" ref="H373:H404" si="27">RANK(G373,$G$373:$G$436,1)</f>
        <v>4</v>
      </c>
      <c r="I373" s="95">
        <f>VLOOKUP(B373,Альт!$B$22:$AR$101,29,FALSE)-VLOOKUP(B373,Альт!$B$22:$AR$101,27,FALSE)</f>
        <v>2.5243055555555574E-3</v>
      </c>
      <c r="J373" s="109">
        <f t="shared" ref="J373:J404" si="28">RANK(I373,$I$373:$I$436,1)</f>
        <v>44</v>
      </c>
      <c r="K373" s="96">
        <f>VLOOKUP(B373,Альт!$B$22:$AR$101,31,FALSE)-VLOOKUP(B373,Альт!$B$22:$AR$101,29,FALSE)</f>
        <v>4.5103009259259252E-2</v>
      </c>
      <c r="L373" s="109">
        <f t="shared" ref="L373:L404" si="29">RANK(K373,$K$373:$K$436,1)</f>
        <v>1</v>
      </c>
      <c r="M373" s="95">
        <f>VLOOKUP(B373,Альт!$B$22:$AR$101,33,FALSE)-VLOOKUP(B373,Альт!$B$22:$AR$101,31,FALSE)</f>
        <v>9.2361111111111116E-4</v>
      </c>
      <c r="N373" s="109">
        <f t="shared" ref="N373:N404" si="30">RANK(M373,$M$373:$M$436,1)</f>
        <v>19</v>
      </c>
      <c r="O373" s="95">
        <f>VLOOKUP(B373,Альт!$B$22:$AR$101,35,FALSE)-VLOOKUP(B373,Альт!$B$22:$AR$101,33,FALSE)</f>
        <v>2.9140046296296296E-2</v>
      </c>
      <c r="P373" s="109">
        <f t="shared" ref="P373:P404" si="31">RANK(O373,$O$373:$O$436,1)</f>
        <v>6</v>
      </c>
      <c r="Q373" s="96">
        <f t="shared" ref="Q373:Q404" si="32">G373+I373+K373+M373+O373</f>
        <v>9.6240740740740738E-2</v>
      </c>
      <c r="R373" s="97"/>
      <c r="S373" s="99">
        <v>2</v>
      </c>
    </row>
    <row r="374" spans="1:19" x14ac:dyDescent="0.25">
      <c r="A374" s="51">
        <v>2</v>
      </c>
      <c r="B374" s="76">
        <v>41</v>
      </c>
      <c r="C374" s="77" t="s">
        <v>55</v>
      </c>
      <c r="D374" s="33">
        <v>1985</v>
      </c>
      <c r="E374" s="76"/>
      <c r="F374" s="34" t="s">
        <v>33</v>
      </c>
      <c r="G374" s="68">
        <f>VLOOKUP(B374,Альт!$B$22:$AR$101,27,FALSE)</f>
        <v>1.9909722222222224E-2</v>
      </c>
      <c r="H374" s="76">
        <f t="shared" si="27"/>
        <v>8</v>
      </c>
      <c r="I374" s="68">
        <f>VLOOKUP(B374,Альт!$B$22:$AR$101,29,FALSE)-VLOOKUP(B374,Альт!$B$22:$AR$101,27,FALSE)</f>
        <v>1.2604166666666632E-3</v>
      </c>
      <c r="J374" s="76">
        <f t="shared" si="28"/>
        <v>3</v>
      </c>
      <c r="K374" s="69">
        <f>VLOOKUP(B374,Альт!$B$22:$AR$101,31,FALSE)-VLOOKUP(B374,Альт!$B$22:$AR$101,29,FALSE)</f>
        <v>4.6104166666666682E-2</v>
      </c>
      <c r="L374" s="76">
        <f t="shared" si="29"/>
        <v>2</v>
      </c>
      <c r="M374" s="68">
        <f>VLOOKUP(B374,Альт!$B$22:$AR$101,33,FALSE)-VLOOKUP(B374,Альт!$B$22:$AR$101,31,FALSE)</f>
        <v>1.2905092592592482E-3</v>
      </c>
      <c r="N374" s="76">
        <f t="shared" si="30"/>
        <v>41</v>
      </c>
      <c r="O374" s="68">
        <f>VLOOKUP(B374,Альт!$B$22:$AR$101,35,FALSE)-VLOOKUP(B374,Альт!$B$22:$AR$101,33,FALSE)</f>
        <v>3.0055555555555558E-2</v>
      </c>
      <c r="P374" s="76">
        <f t="shared" si="31"/>
        <v>10</v>
      </c>
      <c r="Q374" s="69">
        <f t="shared" si="32"/>
        <v>9.8620370370370372E-2</v>
      </c>
      <c r="R374" s="15">
        <f>Q374-$Q$373</f>
        <v>2.3796296296296343E-3</v>
      </c>
      <c r="S374" s="55">
        <v>2</v>
      </c>
    </row>
    <row r="375" spans="1:19" x14ac:dyDescent="0.25">
      <c r="A375" s="27">
        <v>3</v>
      </c>
      <c r="B375" s="76">
        <v>50</v>
      </c>
      <c r="C375" s="32" t="s">
        <v>64</v>
      </c>
      <c r="D375" s="33">
        <v>1989</v>
      </c>
      <c r="E375" s="76"/>
      <c r="F375" s="34" t="s">
        <v>65</v>
      </c>
      <c r="G375" s="68">
        <f>VLOOKUP(B375,Альт!$B$22:$AR$101,27,FALSE)</f>
        <v>1.9369212962962963E-2</v>
      </c>
      <c r="H375" s="76">
        <f t="shared" si="27"/>
        <v>6</v>
      </c>
      <c r="I375" s="68">
        <f>VLOOKUP(B375,Альт!$B$22:$AR$101,29,FALSE)-VLOOKUP(B375,Альт!$B$22:$AR$101,27,FALSE)</f>
        <v>1.6319444444444428E-3</v>
      </c>
      <c r="J375" s="76">
        <f t="shared" si="28"/>
        <v>15</v>
      </c>
      <c r="K375" s="69">
        <f>VLOOKUP(B375,Альт!$B$22:$AR$101,31,FALSE)-VLOOKUP(B375,Альт!$B$22:$AR$101,29,FALSE)</f>
        <v>4.798842592592592E-2</v>
      </c>
      <c r="L375" s="76">
        <f t="shared" si="29"/>
        <v>8</v>
      </c>
      <c r="M375" s="68">
        <f>VLOOKUP(B375,Альт!$B$22:$AR$101,33,FALSE)-VLOOKUP(B375,Альт!$B$22:$AR$101,31,FALSE)</f>
        <v>6.0185185185185341E-4</v>
      </c>
      <c r="N375" s="76">
        <f t="shared" si="30"/>
        <v>3</v>
      </c>
      <c r="O375" s="68">
        <f>VLOOKUP(B375,Альт!$B$22:$AR$101,35,FALSE)-VLOOKUP(B375,Альт!$B$22:$AR$101,33,FALSE)</f>
        <v>3.0373842592592612E-2</v>
      </c>
      <c r="P375" s="76">
        <f t="shared" si="31"/>
        <v>11</v>
      </c>
      <c r="Q375" s="69">
        <f t="shared" si="32"/>
        <v>9.9965277777777792E-2</v>
      </c>
      <c r="R375" s="15">
        <f t="shared" ref="R375:R433" si="33">Q375-$Q$373</f>
        <v>3.724537037037054E-3</v>
      </c>
      <c r="S375" s="55">
        <v>2</v>
      </c>
    </row>
    <row r="376" spans="1:19" x14ac:dyDescent="0.25">
      <c r="A376" s="51">
        <v>4</v>
      </c>
      <c r="B376" s="76">
        <v>86</v>
      </c>
      <c r="C376" s="32" t="s">
        <v>102</v>
      </c>
      <c r="D376" s="33">
        <v>1961</v>
      </c>
      <c r="E376" s="76"/>
      <c r="F376" s="34" t="s">
        <v>65</v>
      </c>
      <c r="G376" s="68">
        <f>VLOOKUP(B376,Альт!$B$22:$AR$101,27,FALSE)</f>
        <v>2.0831018518518516E-2</v>
      </c>
      <c r="H376" s="76">
        <f t="shared" si="27"/>
        <v>12</v>
      </c>
      <c r="I376" s="68">
        <f>VLOOKUP(B376,Альт!$B$22:$AR$101,29,FALSE)-VLOOKUP(B376,Альт!$B$22:$AR$101,27,FALSE)</f>
        <v>1.4305555555555564E-3</v>
      </c>
      <c r="J376" s="76">
        <f t="shared" si="28"/>
        <v>7</v>
      </c>
      <c r="K376" s="69">
        <f>VLOOKUP(B376,Альт!$B$22:$AR$101,31,FALSE)-VLOOKUP(B376,Альт!$B$22:$AR$101,29,FALSE)</f>
        <v>4.7335648148148141E-2</v>
      </c>
      <c r="L376" s="76">
        <f t="shared" si="29"/>
        <v>6</v>
      </c>
      <c r="M376" s="68">
        <f>VLOOKUP(B376,Альт!$B$22:$AR$101,33,FALSE)-VLOOKUP(B376,Альт!$B$22:$AR$101,31,FALSE)</f>
        <v>5.8333333333335236E-4</v>
      </c>
      <c r="N376" s="76">
        <f t="shared" si="30"/>
        <v>2</v>
      </c>
      <c r="O376" s="68">
        <f>VLOOKUP(B376,Альт!$B$22:$AR$101,35,FALSE)-VLOOKUP(B376,Альт!$B$22:$AR$101,33,FALSE)</f>
        <v>2.9850694444444437E-2</v>
      </c>
      <c r="P376" s="76">
        <f t="shared" si="31"/>
        <v>9</v>
      </c>
      <c r="Q376" s="69">
        <f t="shared" si="32"/>
        <v>0.10003125</v>
      </c>
      <c r="R376" s="15">
        <f t="shared" si="33"/>
        <v>3.7905092592592643E-3</v>
      </c>
      <c r="S376" s="55">
        <v>2</v>
      </c>
    </row>
    <row r="377" spans="1:19" x14ac:dyDescent="0.25">
      <c r="A377" s="27">
        <v>5</v>
      </c>
      <c r="B377" s="76">
        <v>46</v>
      </c>
      <c r="C377" s="32" t="s">
        <v>60</v>
      </c>
      <c r="D377" s="33">
        <v>1978</v>
      </c>
      <c r="E377" s="76"/>
      <c r="F377" s="34" t="s">
        <v>52</v>
      </c>
      <c r="G377" s="68">
        <f>VLOOKUP(B377,Альт!$B$22:$AR$101,27,FALSE)</f>
        <v>2.2892361111111117E-2</v>
      </c>
      <c r="H377" s="76">
        <f t="shared" si="27"/>
        <v>21</v>
      </c>
      <c r="I377" s="68">
        <f>VLOOKUP(B377,Альт!$B$22:$AR$101,29,FALSE)-VLOOKUP(B377,Альт!$B$22:$AR$101,27,FALSE)</f>
        <v>1.799768518518513E-3</v>
      </c>
      <c r="J377" s="76">
        <f t="shared" si="28"/>
        <v>25</v>
      </c>
      <c r="K377" s="69">
        <f>VLOOKUP(B377,Альт!$B$22:$AR$101,31,FALSE)-VLOOKUP(B377,Альт!$B$22:$AR$101,29,FALSE)</f>
        <v>4.7118055555555552E-2</v>
      </c>
      <c r="L377" s="76">
        <f t="shared" si="29"/>
        <v>5</v>
      </c>
      <c r="M377" s="68">
        <f>VLOOKUP(B377,Альт!$B$22:$AR$101,33,FALSE)-VLOOKUP(B377,Альт!$B$22:$AR$101,31,FALSE)</f>
        <v>1.0335648148148135E-3</v>
      </c>
      <c r="N377" s="76">
        <f t="shared" si="30"/>
        <v>26</v>
      </c>
      <c r="O377" s="68">
        <f>VLOOKUP(B377,Альт!$B$22:$AR$101,35,FALSE)-VLOOKUP(B377,Альт!$B$22:$AR$101,33,FALSE)</f>
        <v>2.7512731481481478E-2</v>
      </c>
      <c r="P377" s="76">
        <f t="shared" si="31"/>
        <v>1</v>
      </c>
      <c r="Q377" s="69">
        <f t="shared" si="32"/>
        <v>0.10035648148148148</v>
      </c>
      <c r="R377" s="15">
        <f t="shared" si="33"/>
        <v>4.1157407407407393E-3</v>
      </c>
      <c r="S377" s="55">
        <v>2</v>
      </c>
    </row>
    <row r="378" spans="1:19" x14ac:dyDescent="0.25">
      <c r="A378" s="51">
        <v>6</v>
      </c>
      <c r="B378" s="76">
        <v>87</v>
      </c>
      <c r="C378" s="32" t="s">
        <v>103</v>
      </c>
      <c r="D378" s="33">
        <v>1978</v>
      </c>
      <c r="E378" s="76"/>
      <c r="F378" s="34" t="s">
        <v>37</v>
      </c>
      <c r="G378" s="68">
        <f>VLOOKUP(B378,Альт!$B$22:$AR$101,27,FALSE)</f>
        <v>1.9660879629629629E-2</v>
      </c>
      <c r="H378" s="76">
        <f t="shared" si="27"/>
        <v>7</v>
      </c>
      <c r="I378" s="68">
        <f>VLOOKUP(B378,Альт!$B$22:$AR$101,29,FALSE)-VLOOKUP(B378,Альт!$B$22:$AR$101,27,FALSE)</f>
        <v>1.6076388888888876E-3</v>
      </c>
      <c r="J378" s="76">
        <f t="shared" si="28"/>
        <v>13</v>
      </c>
      <c r="K378" s="69">
        <f>VLOOKUP(B378,Альт!$B$22:$AR$101,31,FALSE)-VLOOKUP(B378,Альт!$B$22:$AR$101,29,FALSE)</f>
        <v>4.6685185185185177E-2</v>
      </c>
      <c r="L378" s="76">
        <f t="shared" si="29"/>
        <v>3</v>
      </c>
      <c r="M378" s="68">
        <f>VLOOKUP(B378,Альт!$B$22:$AR$101,33,FALSE)-VLOOKUP(B378,Альт!$B$22:$AR$101,31,FALSE)</f>
        <v>7.4074074074075014E-4</v>
      </c>
      <c r="N378" s="76">
        <f t="shared" si="30"/>
        <v>7</v>
      </c>
      <c r="O378" s="68">
        <f>VLOOKUP(B378,Альт!$B$22:$AR$101,35,FALSE)-VLOOKUP(B378,Альт!$B$22:$AR$101,33,FALSE)</f>
        <v>3.2084490740740726E-2</v>
      </c>
      <c r="P378" s="76">
        <f t="shared" si="31"/>
        <v>16</v>
      </c>
      <c r="Q378" s="69">
        <f t="shared" si="32"/>
        <v>0.10077893518518517</v>
      </c>
      <c r="R378" s="15">
        <f t="shared" si="33"/>
        <v>4.538194444444435E-3</v>
      </c>
      <c r="S378" s="55">
        <v>2</v>
      </c>
    </row>
    <row r="379" spans="1:19" x14ac:dyDescent="0.25">
      <c r="A379" s="27">
        <v>7</v>
      </c>
      <c r="B379" s="76">
        <v>84</v>
      </c>
      <c r="C379" s="32" t="s">
        <v>100</v>
      </c>
      <c r="D379" s="33">
        <v>1973</v>
      </c>
      <c r="E379" s="76"/>
      <c r="F379" s="34" t="s">
        <v>65</v>
      </c>
      <c r="G379" s="68">
        <f>VLOOKUP(B379,Альт!$B$22:$AR$101,27,FALSE)</f>
        <v>2.1611111111111112E-2</v>
      </c>
      <c r="H379" s="76">
        <f t="shared" si="27"/>
        <v>16</v>
      </c>
      <c r="I379" s="68">
        <f>VLOOKUP(B379,Альт!$B$22:$AR$101,29,FALSE)-VLOOKUP(B379,Альт!$B$22:$AR$101,27,FALSE)</f>
        <v>1.3935185185185162E-3</v>
      </c>
      <c r="J379" s="76">
        <f t="shared" si="28"/>
        <v>5</v>
      </c>
      <c r="K379" s="69">
        <f>VLOOKUP(B379,Альт!$B$22:$AR$101,31,FALSE)-VLOOKUP(B379,Альт!$B$22:$AR$101,29,FALSE)</f>
        <v>4.8578703703703707E-2</v>
      </c>
      <c r="L379" s="76">
        <f t="shared" si="29"/>
        <v>9</v>
      </c>
      <c r="M379" s="68">
        <f>VLOOKUP(B379,Альт!$B$22:$AR$101,33,FALSE)-VLOOKUP(B379,Альт!$B$22:$AR$101,31,FALSE)</f>
        <v>6.527777777777799E-4</v>
      </c>
      <c r="N379" s="76">
        <f t="shared" si="30"/>
        <v>4</v>
      </c>
      <c r="O379" s="68">
        <f>VLOOKUP(B379,Альт!$B$22:$AR$101,35,FALSE)-VLOOKUP(B379,Альт!$B$22:$AR$101,33,FALSE)</f>
        <v>2.8924768518518509E-2</v>
      </c>
      <c r="P379" s="76">
        <f t="shared" si="31"/>
        <v>4</v>
      </c>
      <c r="Q379" s="69">
        <f t="shared" si="32"/>
        <v>0.10116087962962962</v>
      </c>
      <c r="R379" s="15">
        <f t="shared" si="33"/>
        <v>4.9201388888888836E-3</v>
      </c>
      <c r="S379" s="55">
        <v>2</v>
      </c>
    </row>
    <row r="380" spans="1:19" x14ac:dyDescent="0.25">
      <c r="A380" s="51">
        <v>8</v>
      </c>
      <c r="B380" s="76">
        <v>79</v>
      </c>
      <c r="C380" s="32" t="s">
        <v>94</v>
      </c>
      <c r="D380" s="33">
        <v>1982</v>
      </c>
      <c r="E380" s="76"/>
      <c r="F380" s="34" t="s">
        <v>65</v>
      </c>
      <c r="G380" s="68">
        <f>VLOOKUP(B380,Альт!$B$22:$AR$101,27,FALSE)</f>
        <v>2.3052083333333334E-2</v>
      </c>
      <c r="H380" s="76">
        <f t="shared" si="27"/>
        <v>24</v>
      </c>
      <c r="I380" s="68">
        <f>VLOOKUP(B380,Альт!$B$22:$AR$101,29,FALSE)-VLOOKUP(B380,Альт!$B$22:$AR$101,27,FALSE)</f>
        <v>1.1851851851851815E-3</v>
      </c>
      <c r="J380" s="76">
        <f t="shared" si="28"/>
        <v>2</v>
      </c>
      <c r="K380" s="69">
        <f>VLOOKUP(B380,Альт!$B$22:$AR$101,31,FALSE)-VLOOKUP(B380,Альт!$B$22:$AR$101,29,FALSE)</f>
        <v>4.6967592592592602E-2</v>
      </c>
      <c r="L380" s="76">
        <f t="shared" si="29"/>
        <v>4</v>
      </c>
      <c r="M380" s="68">
        <f>VLOOKUP(B380,Альт!$B$22:$AR$101,33,FALSE)-VLOOKUP(B380,Альт!$B$22:$AR$101,31,FALSE)</f>
        <v>1.4340277777777771E-3</v>
      </c>
      <c r="N380" s="76">
        <f t="shared" si="30"/>
        <v>44</v>
      </c>
      <c r="O380" s="68">
        <f>VLOOKUP(B380,Альт!$B$22:$AR$101,35,FALSE)-VLOOKUP(B380,Альт!$B$22:$AR$101,33,FALSE)</f>
        <v>2.9315972222222222E-2</v>
      </c>
      <c r="P380" s="76">
        <f t="shared" si="31"/>
        <v>7</v>
      </c>
      <c r="Q380" s="69">
        <f t="shared" si="32"/>
        <v>0.10195486111111111</v>
      </c>
      <c r="R380" s="15">
        <f t="shared" si="33"/>
        <v>5.7141203703703763E-3</v>
      </c>
      <c r="S380" s="55">
        <v>3</v>
      </c>
    </row>
    <row r="381" spans="1:19" x14ac:dyDescent="0.25">
      <c r="A381" s="27">
        <v>9</v>
      </c>
      <c r="B381" s="76">
        <v>70</v>
      </c>
      <c r="C381" s="32" t="s">
        <v>85</v>
      </c>
      <c r="D381" s="33">
        <v>1992</v>
      </c>
      <c r="E381" s="76"/>
      <c r="F381" s="34" t="s">
        <v>37</v>
      </c>
      <c r="G381" s="68">
        <f>VLOOKUP(B381,Альт!$B$22:$AR$101,27,FALSE)</f>
        <v>1.9954861111111111E-2</v>
      </c>
      <c r="H381" s="76">
        <f t="shared" si="27"/>
        <v>9</v>
      </c>
      <c r="I381" s="68">
        <f>VLOOKUP(B381,Альт!$B$22:$AR$101,29,FALSE)-VLOOKUP(B381,Альт!$B$22:$AR$101,27,FALSE)</f>
        <v>1.6539351851851854E-3</v>
      </c>
      <c r="J381" s="76">
        <f t="shared" si="28"/>
        <v>18</v>
      </c>
      <c r="K381" s="69">
        <f>VLOOKUP(B381,Альт!$B$22:$AR$101,31,FALSE)-VLOOKUP(B381,Альт!$B$22:$AR$101,29,FALSE)</f>
        <v>4.9856481481481488E-2</v>
      </c>
      <c r="L381" s="76">
        <f t="shared" si="29"/>
        <v>14</v>
      </c>
      <c r="M381" s="68">
        <f>VLOOKUP(B381,Альт!$B$22:$AR$101,33,FALSE)-VLOOKUP(B381,Альт!$B$22:$AR$101,31,FALSE)</f>
        <v>9.3865740740740888E-4</v>
      </c>
      <c r="N381" s="76">
        <f t="shared" si="30"/>
        <v>20</v>
      </c>
      <c r="O381" s="68">
        <f>VLOOKUP(B381,Альт!$B$22:$AR$101,35,FALSE)-VLOOKUP(B381,Альт!$B$22:$AR$101,33,FALSE)</f>
        <v>2.9741898148148149E-2</v>
      </c>
      <c r="P381" s="76">
        <f t="shared" si="31"/>
        <v>8</v>
      </c>
      <c r="Q381" s="69">
        <f t="shared" si="32"/>
        <v>0.10214583333333334</v>
      </c>
      <c r="R381" s="15">
        <f t="shared" si="33"/>
        <v>5.9050925925926007E-3</v>
      </c>
      <c r="S381" s="55">
        <v>3</v>
      </c>
    </row>
    <row r="382" spans="1:19" x14ac:dyDescent="0.25">
      <c r="A382" s="51">
        <v>10</v>
      </c>
      <c r="B382" s="76">
        <v>53</v>
      </c>
      <c r="C382" s="32" t="s">
        <v>66</v>
      </c>
      <c r="D382" s="33">
        <v>1985</v>
      </c>
      <c r="E382" s="76"/>
      <c r="F382" s="34" t="s">
        <v>67</v>
      </c>
      <c r="G382" s="68">
        <f>VLOOKUP(B382,Альт!$B$22:$AR$101,27,FALSE)</f>
        <v>2.1637731481481483E-2</v>
      </c>
      <c r="H382" s="76">
        <f t="shared" si="27"/>
        <v>17</v>
      </c>
      <c r="I382" s="68">
        <f>VLOOKUP(B382,Альт!$B$22:$AR$101,29,FALSE)-VLOOKUP(B382,Альт!$B$22:$AR$101,27,FALSE)</f>
        <v>1.380787037037038E-3</v>
      </c>
      <c r="J382" s="76">
        <f t="shared" si="28"/>
        <v>4</v>
      </c>
      <c r="K382" s="69">
        <f>VLOOKUP(B382,Альт!$B$22:$AR$101,31,FALSE)-VLOOKUP(B382,Альт!$B$22:$AR$101,29,FALSE)</f>
        <v>4.9555555555555547E-2</v>
      </c>
      <c r="L382" s="76">
        <f t="shared" si="29"/>
        <v>12</v>
      </c>
      <c r="M382" s="68">
        <f>VLOOKUP(B382,Альт!$B$22:$AR$101,33,FALSE)-VLOOKUP(B382,Альт!$B$22:$AR$101,31,FALSE)</f>
        <v>9.2013888888889395E-4</v>
      </c>
      <c r="N382" s="76">
        <f t="shared" si="30"/>
        <v>18</v>
      </c>
      <c r="O382" s="68">
        <f>VLOOKUP(B382,Альт!$B$22:$AR$101,35,FALSE)-VLOOKUP(B382,Альт!$B$22:$AR$101,33,FALSE)</f>
        <v>2.9130787037037045E-2</v>
      </c>
      <c r="P382" s="76">
        <f t="shared" si="31"/>
        <v>5</v>
      </c>
      <c r="Q382" s="69">
        <f t="shared" si="32"/>
        <v>0.10262500000000001</v>
      </c>
      <c r="R382" s="15">
        <f t="shared" si="33"/>
        <v>6.3842592592592701E-3</v>
      </c>
      <c r="S382" s="55">
        <v>3</v>
      </c>
    </row>
    <row r="383" spans="1:19" x14ac:dyDescent="0.25">
      <c r="A383" s="27">
        <v>11</v>
      </c>
      <c r="B383" s="76">
        <v>88</v>
      </c>
      <c r="C383" s="32" t="s">
        <v>104</v>
      </c>
      <c r="D383" s="33">
        <v>1998</v>
      </c>
      <c r="E383" s="76"/>
      <c r="F383" s="34" t="s">
        <v>37</v>
      </c>
      <c r="G383" s="68">
        <f>VLOOKUP(B383,Альт!$B$22:$AR$101,27,FALSE)</f>
        <v>1.5349537037037037E-2</v>
      </c>
      <c r="H383" s="76">
        <f t="shared" si="27"/>
        <v>1</v>
      </c>
      <c r="I383" s="68">
        <f>VLOOKUP(B383,Альт!$B$22:$AR$101,29,FALSE)-VLOOKUP(B383,Альт!$B$22:$AR$101,27,FALSE)</f>
        <v>1.4398148148148139E-3</v>
      </c>
      <c r="J383" s="76">
        <f t="shared" si="28"/>
        <v>8</v>
      </c>
      <c r="K383" s="69">
        <f>VLOOKUP(B383,Альт!$B$22:$AR$101,31,FALSE)-VLOOKUP(B383,Альт!$B$22:$AR$101,29,FALSE)</f>
        <v>5.2717592592592594E-2</v>
      </c>
      <c r="L383" s="76">
        <f t="shared" si="29"/>
        <v>23</v>
      </c>
      <c r="M383" s="68">
        <f>VLOOKUP(B383,Альт!$B$22:$AR$101,33,FALSE)-VLOOKUP(B383,Альт!$B$22:$AR$101,31,FALSE)</f>
        <v>1.4814814814814864E-3</v>
      </c>
      <c r="N383" s="76">
        <f t="shared" si="30"/>
        <v>47</v>
      </c>
      <c r="O383" s="68">
        <f>VLOOKUP(B383,Альт!$B$22:$AR$101,35,FALSE)-VLOOKUP(B383,Альт!$B$22:$AR$101,33,FALSE)</f>
        <v>3.1805555555555559E-2</v>
      </c>
      <c r="P383" s="76">
        <f t="shared" si="31"/>
        <v>14</v>
      </c>
      <c r="Q383" s="69">
        <f t="shared" si="32"/>
        <v>0.10279398148148149</v>
      </c>
      <c r="R383" s="15">
        <f t="shared" si="33"/>
        <v>6.5532407407407484E-3</v>
      </c>
      <c r="S383" s="55">
        <v>3</v>
      </c>
    </row>
    <row r="384" spans="1:19" x14ac:dyDescent="0.25">
      <c r="A384" s="51">
        <v>12</v>
      </c>
      <c r="B384" s="76">
        <v>54</v>
      </c>
      <c r="C384" s="32" t="s">
        <v>68</v>
      </c>
      <c r="D384" s="33">
        <v>1982</v>
      </c>
      <c r="E384" s="76"/>
      <c r="F384" s="34" t="s">
        <v>65</v>
      </c>
      <c r="G384" s="68">
        <f>VLOOKUP(B384,Альт!$B$22:$AR$101,27,FALSE)</f>
        <v>2.097337962962963E-2</v>
      </c>
      <c r="H384" s="76">
        <f t="shared" si="27"/>
        <v>14</v>
      </c>
      <c r="I384" s="68">
        <f>VLOOKUP(B384,Альт!$B$22:$AR$101,29,FALSE)-VLOOKUP(B384,Альт!$B$22:$AR$101,27,FALSE)</f>
        <v>1.5925925925925899E-3</v>
      </c>
      <c r="J384" s="76">
        <f t="shared" si="28"/>
        <v>11</v>
      </c>
      <c r="K384" s="69">
        <f>VLOOKUP(B384,Альт!$B$22:$AR$101,31,FALSE)-VLOOKUP(B384,Альт!$B$22:$AR$101,29,FALSE)</f>
        <v>5.2490740740740741E-2</v>
      </c>
      <c r="L384" s="76">
        <f t="shared" si="29"/>
        <v>22</v>
      </c>
      <c r="M384" s="68">
        <f>VLOOKUP(B384,Альт!$B$22:$AR$101,33,FALSE)-VLOOKUP(B384,Альт!$B$22:$AR$101,31,FALSE)</f>
        <v>5.7407407407407407E-4</v>
      </c>
      <c r="N384" s="76">
        <f t="shared" si="30"/>
        <v>1</v>
      </c>
      <c r="O384" s="68">
        <f>VLOOKUP(B384,Альт!$B$22:$AR$101,35,FALSE)-VLOOKUP(B384,Альт!$B$22:$AR$101,33,FALSE)</f>
        <v>2.7791666666666659E-2</v>
      </c>
      <c r="P384" s="76">
        <f t="shared" si="31"/>
        <v>2</v>
      </c>
      <c r="Q384" s="69">
        <f t="shared" si="32"/>
        <v>0.10342245370370369</v>
      </c>
      <c r="R384" s="15">
        <f t="shared" si="33"/>
        <v>7.1817129629629523E-3</v>
      </c>
      <c r="S384" s="55">
        <v>3</v>
      </c>
    </row>
    <row r="385" spans="1:19" x14ac:dyDescent="0.25">
      <c r="A385" s="27">
        <v>13</v>
      </c>
      <c r="B385" s="76">
        <v>39</v>
      </c>
      <c r="C385" s="32" t="s">
        <v>53</v>
      </c>
      <c r="D385" s="33">
        <v>1980</v>
      </c>
      <c r="E385" s="76"/>
      <c r="F385" s="34" t="s">
        <v>49</v>
      </c>
      <c r="G385" s="68">
        <f>VLOOKUP(B385,Альт!$B$22:$AR$101,27,FALSE)</f>
        <v>2.3122685185185187E-2</v>
      </c>
      <c r="H385" s="76">
        <f t="shared" si="27"/>
        <v>25</v>
      </c>
      <c r="I385" s="68">
        <f>VLOOKUP(B385,Альт!$B$22:$AR$101,29,FALSE)-VLOOKUP(B385,Альт!$B$22:$AR$101,27,FALSE)</f>
        <v>1.6307870370370382E-3</v>
      </c>
      <c r="J385" s="76">
        <f t="shared" si="28"/>
        <v>14</v>
      </c>
      <c r="K385" s="69">
        <f>VLOOKUP(B385,Альт!$B$22:$AR$101,31,FALSE)-VLOOKUP(B385,Альт!$B$22:$AR$101,29,FALSE)</f>
        <v>4.9709490740740742E-2</v>
      </c>
      <c r="L385" s="76">
        <f t="shared" si="29"/>
        <v>13</v>
      </c>
      <c r="M385" s="68">
        <f>VLOOKUP(B385,Альт!$B$22:$AR$101,33,FALSE)-VLOOKUP(B385,Альт!$B$22:$AR$101,31,FALSE)</f>
        <v>6.6782407407406374E-4</v>
      </c>
      <c r="N385" s="76">
        <f t="shared" si="30"/>
        <v>5</v>
      </c>
      <c r="O385" s="68">
        <f>VLOOKUP(B385,Альт!$B$22:$AR$101,35,FALSE)-VLOOKUP(B385,Альт!$B$22:$AR$101,33,FALSE)</f>
        <v>2.8512731481481479E-2</v>
      </c>
      <c r="P385" s="76">
        <f t="shared" si="31"/>
        <v>3</v>
      </c>
      <c r="Q385" s="69">
        <f t="shared" si="32"/>
        <v>0.10364351851851851</v>
      </c>
      <c r="R385" s="15">
        <f t="shared" si="33"/>
        <v>7.402777777777772E-3</v>
      </c>
      <c r="S385" s="55">
        <v>3</v>
      </c>
    </row>
    <row r="386" spans="1:19" x14ac:dyDescent="0.25">
      <c r="A386" s="51">
        <v>14</v>
      </c>
      <c r="B386" s="76">
        <v>74</v>
      </c>
      <c r="C386" s="32" t="s">
        <v>89</v>
      </c>
      <c r="D386" s="33">
        <v>1985</v>
      </c>
      <c r="E386" s="76"/>
      <c r="F386" s="34" t="s">
        <v>33</v>
      </c>
      <c r="G386" s="68">
        <f>VLOOKUP(B386,Альт!$B$22:$AR$101,27,FALSE)</f>
        <v>1.8340277777777778E-2</v>
      </c>
      <c r="H386" s="76">
        <f t="shared" si="27"/>
        <v>3</v>
      </c>
      <c r="I386" s="68">
        <f>VLOOKUP(B386,Альт!$B$22:$AR$101,29,FALSE)-VLOOKUP(B386,Альт!$B$22:$AR$101,27,FALSE)</f>
        <v>1.7488425925925935E-3</v>
      </c>
      <c r="J386" s="76">
        <f t="shared" si="28"/>
        <v>21</v>
      </c>
      <c r="K386" s="69">
        <f>VLOOKUP(B386,Альт!$B$22:$AR$101,31,FALSE)-VLOOKUP(B386,Альт!$B$22:$AR$101,29,FALSE)</f>
        <v>5.0547453703703699E-2</v>
      </c>
      <c r="L386" s="76">
        <f t="shared" si="29"/>
        <v>15</v>
      </c>
      <c r="M386" s="68">
        <f>VLOOKUP(B386,Альт!$B$22:$AR$101,33,FALSE)-VLOOKUP(B386,Альт!$B$22:$AR$101,31,FALSE)</f>
        <v>1.0208333333333319E-3</v>
      </c>
      <c r="N386" s="76">
        <f t="shared" si="30"/>
        <v>24</v>
      </c>
      <c r="O386" s="68">
        <f>VLOOKUP(B386,Альт!$B$22:$AR$101,35,FALSE)-VLOOKUP(B386,Альт!$B$22:$AR$101,33,FALSE)</f>
        <v>3.2775462962962965E-2</v>
      </c>
      <c r="P386" s="76">
        <f t="shared" si="31"/>
        <v>19</v>
      </c>
      <c r="Q386" s="69">
        <f t="shared" si="32"/>
        <v>0.10443287037037037</v>
      </c>
      <c r="R386" s="15">
        <f t="shared" si="33"/>
        <v>8.1921296296296325E-3</v>
      </c>
      <c r="S386" s="55">
        <v>3</v>
      </c>
    </row>
    <row r="387" spans="1:19" x14ac:dyDescent="0.25">
      <c r="A387" s="27">
        <v>15</v>
      </c>
      <c r="B387" s="76">
        <v>77</v>
      </c>
      <c r="C387" s="32" t="s">
        <v>92</v>
      </c>
      <c r="D387" s="33">
        <v>1986</v>
      </c>
      <c r="E387" s="76"/>
      <c r="F387" s="34" t="s">
        <v>37</v>
      </c>
      <c r="G387" s="68">
        <f>VLOOKUP(B387,Альт!$B$22:$AR$101,27,FALSE)</f>
        <v>2.3347222222222217E-2</v>
      </c>
      <c r="H387" s="76">
        <f t="shared" si="27"/>
        <v>28</v>
      </c>
      <c r="I387" s="68">
        <f>VLOOKUP(B387,Альт!$B$22:$AR$101,29,FALSE)-VLOOKUP(B387,Альт!$B$22:$AR$101,27,FALSE)</f>
        <v>1.4953703703703761E-3</v>
      </c>
      <c r="J387" s="76">
        <f t="shared" si="28"/>
        <v>9</v>
      </c>
      <c r="K387" s="69">
        <f>VLOOKUP(B387,Альт!$B$22:$AR$101,31,FALSE)-VLOOKUP(B387,Альт!$B$22:$AR$101,29,FALSE)</f>
        <v>4.7560185185185178E-2</v>
      </c>
      <c r="L387" s="76">
        <f t="shared" si="29"/>
        <v>7</v>
      </c>
      <c r="M387" s="68">
        <f>VLOOKUP(B387,Альт!$B$22:$AR$101,33,FALSE)-VLOOKUP(B387,Альт!$B$22:$AR$101,31,FALSE)</f>
        <v>7.8009259259259611E-4</v>
      </c>
      <c r="N387" s="76">
        <f t="shared" si="30"/>
        <v>9</v>
      </c>
      <c r="O387" s="68">
        <f>VLOOKUP(B387,Альт!$B$22:$AR$101,35,FALSE)-VLOOKUP(B387,Альт!$B$22:$AR$101,33,FALSE)</f>
        <v>3.1380787037037033E-2</v>
      </c>
      <c r="P387" s="76">
        <f t="shared" si="31"/>
        <v>13</v>
      </c>
      <c r="Q387" s="69">
        <f t="shared" si="32"/>
        <v>0.1045636574074074</v>
      </c>
      <c r="R387" s="15">
        <f t="shared" si="33"/>
        <v>8.322916666666666E-3</v>
      </c>
      <c r="S387" s="55">
        <v>3</v>
      </c>
    </row>
    <row r="388" spans="1:19" x14ac:dyDescent="0.25">
      <c r="A388" s="51">
        <v>16</v>
      </c>
      <c r="B388" s="76">
        <v>71</v>
      </c>
      <c r="C388" s="32" t="s">
        <v>86</v>
      </c>
      <c r="D388" s="33">
        <v>1982</v>
      </c>
      <c r="E388" s="76"/>
      <c r="F388" s="34" t="s">
        <v>65</v>
      </c>
      <c r="G388" s="68">
        <f>VLOOKUP(B388,Альт!$B$22:$AR$101,27,FALSE)</f>
        <v>2.3693287037037037E-2</v>
      </c>
      <c r="H388" s="76">
        <f t="shared" si="27"/>
        <v>33</v>
      </c>
      <c r="I388" s="68">
        <f>VLOOKUP(B388,Альт!$B$22:$AR$101,29,FALSE)-VLOOKUP(B388,Альт!$B$22:$AR$101,27,FALSE)</f>
        <v>1.1284722222222182E-3</v>
      </c>
      <c r="J388" s="76">
        <f t="shared" si="28"/>
        <v>1</v>
      </c>
      <c r="K388" s="69">
        <f>VLOOKUP(B388,Альт!$B$22:$AR$101,31,FALSE)-VLOOKUP(B388,Альт!$B$22:$AR$101,29,FALSE)</f>
        <v>4.8990740740740751E-2</v>
      </c>
      <c r="L388" s="76">
        <f t="shared" si="29"/>
        <v>11</v>
      </c>
      <c r="M388" s="68">
        <f>VLOOKUP(B388,Альт!$B$22:$AR$101,33,FALSE)-VLOOKUP(B388,Альт!$B$22:$AR$101,31,FALSE)</f>
        <v>7.5810185185185008E-4</v>
      </c>
      <c r="N388" s="76">
        <f t="shared" si="30"/>
        <v>8</v>
      </c>
      <c r="O388" s="68">
        <f>VLOOKUP(B388,Альт!$B$22:$AR$101,35,FALSE)-VLOOKUP(B388,Альт!$B$22:$AR$101,33,FALSE)</f>
        <v>3.1848379629629622E-2</v>
      </c>
      <c r="P388" s="76">
        <f t="shared" si="31"/>
        <v>15</v>
      </c>
      <c r="Q388" s="69">
        <f t="shared" si="32"/>
        <v>0.10641898148148148</v>
      </c>
      <c r="R388" s="15">
        <f t="shared" si="33"/>
        <v>1.0178240740740738E-2</v>
      </c>
      <c r="S388" s="55">
        <v>3</v>
      </c>
    </row>
    <row r="389" spans="1:19" x14ac:dyDescent="0.25">
      <c r="A389" s="27">
        <v>17</v>
      </c>
      <c r="B389" s="76">
        <v>35</v>
      </c>
      <c r="C389" s="32" t="s">
        <v>47</v>
      </c>
      <c r="D389" s="33">
        <v>1986</v>
      </c>
      <c r="E389" s="76"/>
      <c r="F389" s="34" t="s">
        <v>33</v>
      </c>
      <c r="G389" s="68">
        <f>VLOOKUP(B389,Альт!$B$22:$AR$101,27,FALSE)</f>
        <v>1.8628472222222223E-2</v>
      </c>
      <c r="H389" s="76">
        <f t="shared" si="27"/>
        <v>5</v>
      </c>
      <c r="I389" s="68">
        <f>VLOOKUP(B389,Альт!$B$22:$AR$101,29,FALSE)-VLOOKUP(B389,Альт!$B$22:$AR$101,27,FALSE)</f>
        <v>1.8749999999999982E-3</v>
      </c>
      <c r="J389" s="76">
        <f t="shared" si="28"/>
        <v>30</v>
      </c>
      <c r="K389" s="69">
        <f>VLOOKUP(B389,Альт!$B$22:$AR$101,31,FALSE)-VLOOKUP(B389,Альт!$B$22:$AR$101,29,FALSE)</f>
        <v>5.2484953703703707E-2</v>
      </c>
      <c r="L389" s="76">
        <f t="shared" si="29"/>
        <v>21</v>
      </c>
      <c r="M389" s="68">
        <f>VLOOKUP(B389,Альт!$B$22:$AR$101,33,FALSE)-VLOOKUP(B389,Альт!$B$22:$AR$101,31,FALSE)</f>
        <v>7.1990740740740522E-4</v>
      </c>
      <c r="N389" s="76">
        <f t="shared" si="30"/>
        <v>6</v>
      </c>
      <c r="O389" s="68">
        <f>VLOOKUP(B389,Альт!$B$22:$AR$101,35,FALSE)-VLOOKUP(B389,Альт!$B$22:$AR$101,33,FALSE)</f>
        <v>3.3425925925925914E-2</v>
      </c>
      <c r="P389" s="76">
        <f t="shared" si="31"/>
        <v>20</v>
      </c>
      <c r="Q389" s="69">
        <f t="shared" si="32"/>
        <v>0.10713425925925925</v>
      </c>
      <c r="R389" s="15">
        <f t="shared" si="33"/>
        <v>1.0893518518518511E-2</v>
      </c>
      <c r="S389" s="55">
        <v>3</v>
      </c>
    </row>
    <row r="390" spans="1:19" x14ac:dyDescent="0.25">
      <c r="A390" s="51">
        <v>18</v>
      </c>
      <c r="B390" s="76">
        <v>81</v>
      </c>
      <c r="C390" s="32" t="s">
        <v>96</v>
      </c>
      <c r="D390" s="33">
        <v>2001</v>
      </c>
      <c r="E390" s="76"/>
      <c r="F390" s="34" t="s">
        <v>97</v>
      </c>
      <c r="G390" s="68">
        <f>VLOOKUP(B390,Альт!$B$22:$AR$101,27,FALSE)</f>
        <v>1.6457175925925927E-2</v>
      </c>
      <c r="H390" s="76">
        <f t="shared" si="27"/>
        <v>2</v>
      </c>
      <c r="I390" s="68">
        <f>VLOOKUP(B390,Альт!$B$22:$AR$101,29,FALSE)-VLOOKUP(B390,Альт!$B$22:$AR$101,27,FALSE)</f>
        <v>2.1400462962962961E-3</v>
      </c>
      <c r="J390" s="76">
        <f t="shared" si="28"/>
        <v>35</v>
      </c>
      <c r="K390" s="69">
        <f>VLOOKUP(B390,Альт!$B$22:$AR$101,31,FALSE)-VLOOKUP(B390,Альт!$B$22:$AR$101,29,FALSE)</f>
        <v>5.3504629629629624E-2</v>
      </c>
      <c r="L390" s="76">
        <f t="shared" si="29"/>
        <v>28</v>
      </c>
      <c r="M390" s="68">
        <f>VLOOKUP(B390,Альт!$B$22:$AR$101,33,FALSE)-VLOOKUP(B390,Альт!$B$22:$AR$101,31,FALSE)</f>
        <v>9.6875000000000433E-4</v>
      </c>
      <c r="N390" s="76">
        <f t="shared" si="30"/>
        <v>21</v>
      </c>
      <c r="O390" s="68">
        <f>VLOOKUP(B390,Альт!$B$22:$AR$101,35,FALSE)-VLOOKUP(B390,Альт!$B$22:$AR$101,33,FALSE)</f>
        <v>3.4160879629629631E-2</v>
      </c>
      <c r="P390" s="76">
        <f t="shared" si="31"/>
        <v>24</v>
      </c>
      <c r="Q390" s="69">
        <f t="shared" si="32"/>
        <v>0.10723148148148148</v>
      </c>
      <c r="R390" s="15">
        <f t="shared" si="33"/>
        <v>1.0990740740740745E-2</v>
      </c>
      <c r="S390" s="55">
        <v>3</v>
      </c>
    </row>
    <row r="391" spans="1:19" x14ac:dyDescent="0.25">
      <c r="A391" s="27">
        <v>19</v>
      </c>
      <c r="B391" s="76">
        <v>64</v>
      </c>
      <c r="C391" s="32" t="s">
        <v>78</v>
      </c>
      <c r="D391" s="33">
        <v>1987</v>
      </c>
      <c r="E391" s="76"/>
      <c r="F391" s="34" t="s">
        <v>33</v>
      </c>
      <c r="G391" s="68">
        <f>VLOOKUP(B391,Альт!$B$22:$AR$101,27,FALSE)</f>
        <v>2.1546296296296296E-2</v>
      </c>
      <c r="H391" s="76">
        <f t="shared" si="27"/>
        <v>15</v>
      </c>
      <c r="I391" s="68">
        <f>VLOOKUP(B391,Альт!$B$22:$AR$101,29,FALSE)-VLOOKUP(B391,Альт!$B$22:$AR$101,27,FALSE)</f>
        <v>1.7824074074074062E-3</v>
      </c>
      <c r="J391" s="76">
        <f t="shared" si="28"/>
        <v>23</v>
      </c>
      <c r="K391" s="69">
        <f>VLOOKUP(B391,Альт!$B$22:$AR$101,31,FALSE)-VLOOKUP(B391,Альт!$B$22:$AR$101,29,FALSE)</f>
        <v>5.2870370370370373E-2</v>
      </c>
      <c r="L391" s="76">
        <f t="shared" si="29"/>
        <v>25</v>
      </c>
      <c r="M391" s="68">
        <f>VLOOKUP(B391,Альт!$B$22:$AR$101,33,FALSE)-VLOOKUP(B391,Альт!$B$22:$AR$101,31,FALSE)</f>
        <v>1.0000000000000009E-3</v>
      </c>
      <c r="N391" s="76">
        <f t="shared" si="30"/>
        <v>22</v>
      </c>
      <c r="O391" s="68">
        <f>VLOOKUP(B391,Альт!$B$22:$AR$101,35,FALSE)-VLOOKUP(B391,Альт!$B$22:$AR$101,33,FALSE)</f>
        <v>3.0995370370370368E-2</v>
      </c>
      <c r="P391" s="76">
        <f t="shared" si="31"/>
        <v>12</v>
      </c>
      <c r="Q391" s="69">
        <f t="shared" si="32"/>
        <v>0.10819444444444444</v>
      </c>
      <c r="R391" s="15">
        <f t="shared" si="33"/>
        <v>1.1953703703703702E-2</v>
      </c>
      <c r="S391" s="55">
        <v>3</v>
      </c>
    </row>
    <row r="392" spans="1:19" x14ac:dyDescent="0.25">
      <c r="A392" s="51">
        <v>20</v>
      </c>
      <c r="B392" s="76">
        <v>85</v>
      </c>
      <c r="C392" s="32" t="s">
        <v>101</v>
      </c>
      <c r="D392" s="33">
        <v>1971</v>
      </c>
      <c r="E392" s="76"/>
      <c r="F392" s="34" t="s">
        <v>65</v>
      </c>
      <c r="G392" s="68">
        <f>VLOOKUP(B392,Альт!$B$22:$AR$101,27,FALSE)</f>
        <v>2.2222222222222223E-2</v>
      </c>
      <c r="H392" s="76">
        <f t="shared" si="27"/>
        <v>19</v>
      </c>
      <c r="I392" s="68">
        <f>VLOOKUP(B392,Альт!$B$22:$AR$101,29,FALSE)-VLOOKUP(B392,Альт!$B$22:$AR$101,27,FALSE)</f>
        <v>1.6423611111111083E-3</v>
      </c>
      <c r="J392" s="76">
        <f t="shared" si="28"/>
        <v>17</v>
      </c>
      <c r="K392" s="69">
        <f>VLOOKUP(B392,Альт!$B$22:$AR$101,31,FALSE)-VLOOKUP(B392,Альт!$B$22:$AR$101,29,FALSE)</f>
        <v>5.0603009259259271E-2</v>
      </c>
      <c r="L392" s="76">
        <f t="shared" si="29"/>
        <v>16</v>
      </c>
      <c r="M392" s="68">
        <f>VLOOKUP(B392,Альт!$B$22:$AR$101,33,FALSE)-VLOOKUP(B392,Альт!$B$22:$AR$101,31,FALSE)</f>
        <v>1.0601851851851779E-3</v>
      </c>
      <c r="N392" s="76">
        <f t="shared" si="30"/>
        <v>29</v>
      </c>
      <c r="O392" s="68">
        <f>VLOOKUP(B392,Альт!$B$22:$AR$101,35,FALSE)-VLOOKUP(B392,Альт!$B$22:$AR$101,33,FALSE)</f>
        <v>3.4134259259259253E-2</v>
      </c>
      <c r="P392" s="76">
        <f t="shared" si="31"/>
        <v>23</v>
      </c>
      <c r="Q392" s="69">
        <f t="shared" si="32"/>
        <v>0.10966203703703703</v>
      </c>
      <c r="R392" s="15">
        <f t="shared" si="33"/>
        <v>1.3421296296296292E-2</v>
      </c>
      <c r="S392" s="55">
        <v>3</v>
      </c>
    </row>
    <row r="393" spans="1:19" x14ac:dyDescent="0.25">
      <c r="A393" s="27">
        <v>21</v>
      </c>
      <c r="B393" s="76">
        <v>76</v>
      </c>
      <c r="C393" s="32" t="s">
        <v>91</v>
      </c>
      <c r="D393" s="33">
        <v>1972</v>
      </c>
      <c r="E393" s="76"/>
      <c r="F393" s="34" t="s">
        <v>49</v>
      </c>
      <c r="G393" s="68">
        <f>VLOOKUP(B393,Альт!$B$22:$AR$101,27,FALSE)</f>
        <v>2.4940972222222222E-2</v>
      </c>
      <c r="H393" s="76">
        <f t="shared" si="27"/>
        <v>44</v>
      </c>
      <c r="I393" s="68">
        <f>VLOOKUP(B393,Альт!$B$22:$AR$101,29,FALSE)-VLOOKUP(B393,Альт!$B$22:$AR$101,27,FALSE)</f>
        <v>1.9675925925925972E-3</v>
      </c>
      <c r="J393" s="76">
        <f t="shared" si="28"/>
        <v>32</v>
      </c>
      <c r="K393" s="69">
        <f>VLOOKUP(B393,Альт!$B$22:$AR$101,31,FALSE)-VLOOKUP(B393,Альт!$B$22:$AR$101,29,FALSE)</f>
        <v>4.8958333333333326E-2</v>
      </c>
      <c r="L393" s="76">
        <f t="shared" si="29"/>
        <v>10</v>
      </c>
      <c r="M393" s="68">
        <f>VLOOKUP(B393,Альт!$B$22:$AR$101,33,FALSE)-VLOOKUP(B393,Альт!$B$22:$AR$101,31,FALSE)</f>
        <v>9.1898148148147896E-4</v>
      </c>
      <c r="N393" s="76">
        <f t="shared" si="30"/>
        <v>16</v>
      </c>
      <c r="O393" s="68">
        <f>VLOOKUP(B393,Альт!$B$22:$AR$101,35,FALSE)-VLOOKUP(B393,Альт!$B$22:$AR$101,33,FALSE)</f>
        <v>3.3738425925925922E-2</v>
      </c>
      <c r="P393" s="76">
        <f t="shared" si="31"/>
        <v>22</v>
      </c>
      <c r="Q393" s="69">
        <f t="shared" si="32"/>
        <v>0.11052430555555555</v>
      </c>
      <c r="R393" s="15">
        <f t="shared" si="33"/>
        <v>1.4283564814814811E-2</v>
      </c>
      <c r="S393" s="55"/>
    </row>
    <row r="394" spans="1:19" x14ac:dyDescent="0.25">
      <c r="A394" s="51">
        <v>22</v>
      </c>
      <c r="B394" s="76">
        <v>68</v>
      </c>
      <c r="C394" s="32" t="s">
        <v>82</v>
      </c>
      <c r="D394" s="33">
        <v>1979</v>
      </c>
      <c r="E394" s="76"/>
      <c r="F394" s="34" t="s">
        <v>33</v>
      </c>
      <c r="G394" s="68">
        <f>VLOOKUP(B394,Альт!$B$22:$AR$101,27,FALSE)</f>
        <v>2.1734953703703704E-2</v>
      </c>
      <c r="H394" s="76">
        <f t="shared" si="27"/>
        <v>18</v>
      </c>
      <c r="I394" s="68">
        <f>VLOOKUP(B394,Альт!$B$22:$AR$101,29,FALSE)-VLOOKUP(B394,Альт!$B$22:$AR$101,27,FALSE)</f>
        <v>1.8124999999999981E-3</v>
      </c>
      <c r="J394" s="76">
        <f t="shared" si="28"/>
        <v>26</v>
      </c>
      <c r="K394" s="69">
        <f>VLOOKUP(B394,Альт!$B$22:$AR$101,31,FALSE)-VLOOKUP(B394,Альт!$B$22:$AR$101,29,FALSE)</f>
        <v>5.0839120370370375E-2</v>
      </c>
      <c r="L394" s="76">
        <f t="shared" si="29"/>
        <v>17</v>
      </c>
      <c r="M394" s="68">
        <f>VLOOKUP(B394,Альт!$B$22:$AR$101,33,FALSE)-VLOOKUP(B394,Альт!$B$22:$AR$101,31,FALSE)</f>
        <v>1.1724537037036964E-3</v>
      </c>
      <c r="N394" s="76">
        <f t="shared" si="30"/>
        <v>35</v>
      </c>
      <c r="O394" s="68">
        <f>VLOOKUP(B394,Альт!$B$22:$AR$101,35,FALSE)-VLOOKUP(B394,Альт!$B$22:$AR$101,33,FALSE)</f>
        <v>3.6383101851851854E-2</v>
      </c>
      <c r="P394" s="76">
        <f t="shared" si="31"/>
        <v>34</v>
      </c>
      <c r="Q394" s="69">
        <f t="shared" si="32"/>
        <v>0.11194212962962963</v>
      </c>
      <c r="R394" s="15">
        <f t="shared" si="33"/>
        <v>1.570138888888889E-2</v>
      </c>
      <c r="S394" s="55"/>
    </row>
    <row r="395" spans="1:19" x14ac:dyDescent="0.25">
      <c r="A395" s="27">
        <v>23</v>
      </c>
      <c r="B395" s="76">
        <v>89</v>
      </c>
      <c r="C395" s="32" t="s">
        <v>279</v>
      </c>
      <c r="D395" s="33">
        <v>1966</v>
      </c>
      <c r="E395" s="76"/>
      <c r="F395" s="34" t="s">
        <v>280</v>
      </c>
      <c r="G395" s="68">
        <f>VLOOKUP(B395,Альт!$B$22:$AR$101,27,FALSE)</f>
        <v>2.4560185185185185E-2</v>
      </c>
      <c r="H395" s="76">
        <f t="shared" si="27"/>
        <v>42</v>
      </c>
      <c r="I395" s="68">
        <f>VLOOKUP(B395,Альт!$B$22:$AR$101,29,FALSE)-VLOOKUP(B395,Альт!$B$22:$AR$101,27,FALSE)</f>
        <v>1.4004629629629645E-3</v>
      </c>
      <c r="J395" s="76">
        <f t="shared" si="28"/>
        <v>6</v>
      </c>
      <c r="K395" s="69">
        <f>VLOOKUP(B395,Альт!$B$22:$AR$101,31,FALSE)-VLOOKUP(B395,Альт!$B$22:$AR$101,29,FALSE)</f>
        <v>5.1290509259259265E-2</v>
      </c>
      <c r="L395" s="76">
        <f t="shared" si="29"/>
        <v>18</v>
      </c>
      <c r="M395" s="68">
        <f>VLOOKUP(B395,Альт!$B$22:$AR$101,33,FALSE)-VLOOKUP(B395,Альт!$B$22:$AR$101,31,FALSE)</f>
        <v>8.1828703703704098E-4</v>
      </c>
      <c r="N395" s="76">
        <f t="shared" si="30"/>
        <v>11</v>
      </c>
      <c r="O395" s="68">
        <f>VLOOKUP(B395,Альт!$B$22:$AR$101,35,FALSE)-VLOOKUP(B395,Альт!$B$22:$AR$101,33,FALSE)</f>
        <v>3.4185185185185166E-2</v>
      </c>
      <c r="P395" s="76">
        <f t="shared" si="31"/>
        <v>25</v>
      </c>
      <c r="Q395" s="69">
        <f t="shared" si="32"/>
        <v>0.11225462962962962</v>
      </c>
      <c r="R395" s="15">
        <f t="shared" si="33"/>
        <v>1.6013888888888883E-2</v>
      </c>
      <c r="S395" s="55"/>
    </row>
    <row r="396" spans="1:19" x14ac:dyDescent="0.25">
      <c r="A396" s="51">
        <v>24</v>
      </c>
      <c r="B396" s="76">
        <v>49</v>
      </c>
      <c r="C396" s="32" t="s">
        <v>63</v>
      </c>
      <c r="D396" s="33">
        <v>1983</v>
      </c>
      <c r="E396" s="76"/>
      <c r="F396" s="34" t="s">
        <v>33</v>
      </c>
      <c r="G396" s="68">
        <f>VLOOKUP(B396,Альт!$B$22:$AR$101,27,FALSE)</f>
        <v>2.0945601851851851E-2</v>
      </c>
      <c r="H396" s="76">
        <f t="shared" si="27"/>
        <v>13</v>
      </c>
      <c r="I396" s="68">
        <f>VLOOKUP(B396,Альт!$B$22:$AR$101,29,FALSE)-VLOOKUP(B396,Альт!$B$22:$AR$101,27,FALSE)</f>
        <v>2.3518518518518515E-3</v>
      </c>
      <c r="J396" s="76">
        <f t="shared" si="28"/>
        <v>39</v>
      </c>
      <c r="K396" s="69">
        <f>VLOOKUP(B396,Альт!$B$22:$AR$101,31,FALSE)-VLOOKUP(B396,Альт!$B$22:$AR$101,29,FALSE)</f>
        <v>5.5201388888888897E-2</v>
      </c>
      <c r="L396" s="76">
        <f t="shared" si="29"/>
        <v>31</v>
      </c>
      <c r="M396" s="68">
        <f>VLOOKUP(B396,Альт!$B$22:$AR$101,33,FALSE)-VLOOKUP(B396,Альт!$B$22:$AR$101,31,FALSE)</f>
        <v>1.0231481481481342E-3</v>
      </c>
      <c r="N396" s="76">
        <f t="shared" si="30"/>
        <v>25</v>
      </c>
      <c r="O396" s="68">
        <f>VLOOKUP(B396,Альт!$B$22:$AR$101,35,FALSE)-VLOOKUP(B396,Альт!$B$22:$AR$101,33,FALSE)</f>
        <v>3.5365740740740739E-2</v>
      </c>
      <c r="P396" s="76">
        <f t="shared" si="31"/>
        <v>29</v>
      </c>
      <c r="Q396" s="69">
        <f t="shared" si="32"/>
        <v>0.11488773148148147</v>
      </c>
      <c r="R396" s="15">
        <f t="shared" si="33"/>
        <v>1.8646990740740735E-2</v>
      </c>
      <c r="S396" s="55"/>
    </row>
    <row r="397" spans="1:19" x14ac:dyDescent="0.25">
      <c r="A397" s="27">
        <v>25</v>
      </c>
      <c r="B397" s="76">
        <v>21</v>
      </c>
      <c r="C397" s="32" t="s">
        <v>32</v>
      </c>
      <c r="D397" s="33">
        <v>1986</v>
      </c>
      <c r="E397" s="76"/>
      <c r="F397" s="34" t="s">
        <v>33</v>
      </c>
      <c r="G397" s="68">
        <f>VLOOKUP(B397,Альт!$B$22:$AR$101,27,FALSE)</f>
        <v>2.4452546296296295E-2</v>
      </c>
      <c r="H397" s="76">
        <f t="shared" si="27"/>
        <v>41</v>
      </c>
      <c r="I397" s="68">
        <f>VLOOKUP(B397,Альт!$B$22:$AR$101,29,FALSE)-VLOOKUP(B397,Альт!$B$22:$AR$101,27,FALSE)</f>
        <v>2.7789351851851864E-3</v>
      </c>
      <c r="J397" s="76">
        <f t="shared" si="28"/>
        <v>53</v>
      </c>
      <c r="K397" s="69">
        <f>VLOOKUP(B397,Альт!$B$22:$AR$101,31,FALSE)-VLOOKUP(B397,Альт!$B$22:$AR$101,29,FALSE)</f>
        <v>5.2755787037037039E-2</v>
      </c>
      <c r="L397" s="76">
        <f t="shared" si="29"/>
        <v>24</v>
      </c>
      <c r="M397" s="68">
        <f>VLOOKUP(B397,Альт!$B$22:$AR$101,33,FALSE)-VLOOKUP(B397,Альт!$B$22:$AR$101,31,FALSE)</f>
        <v>8.5300925925925475E-4</v>
      </c>
      <c r="N397" s="76">
        <f t="shared" si="30"/>
        <v>13</v>
      </c>
      <c r="O397" s="68">
        <f>VLOOKUP(B397,Альт!$B$22:$AR$101,35,FALSE)-VLOOKUP(B397,Альт!$B$22:$AR$101,33,FALSE)</f>
        <v>3.5967592592592593E-2</v>
      </c>
      <c r="P397" s="76">
        <f t="shared" si="31"/>
        <v>32</v>
      </c>
      <c r="Q397" s="69">
        <f t="shared" si="32"/>
        <v>0.11680787037037037</v>
      </c>
      <c r="R397" s="15">
        <f t="shared" si="33"/>
        <v>2.056712962962963E-2</v>
      </c>
      <c r="S397" s="55"/>
    </row>
    <row r="398" spans="1:19" x14ac:dyDescent="0.25">
      <c r="A398" s="51">
        <v>26</v>
      </c>
      <c r="B398" s="76">
        <v>48</v>
      </c>
      <c r="C398" s="32" t="s">
        <v>62</v>
      </c>
      <c r="D398" s="33">
        <v>1985</v>
      </c>
      <c r="E398" s="76"/>
      <c r="F398" s="34" t="s">
        <v>37</v>
      </c>
      <c r="G398" s="68">
        <f>VLOOKUP(B398,Альт!$B$22:$AR$101,27,FALSE)</f>
        <v>2.3935185185185184E-2</v>
      </c>
      <c r="H398" s="76">
        <f t="shared" si="27"/>
        <v>35</v>
      </c>
      <c r="I398" s="68">
        <f>VLOOKUP(B398,Альт!$B$22:$AR$101,29,FALSE)-VLOOKUP(B398,Альт!$B$22:$AR$101,27,FALSE)</f>
        <v>1.7962962962962958E-3</v>
      </c>
      <c r="J398" s="76">
        <f t="shared" si="28"/>
        <v>24</v>
      </c>
      <c r="K398" s="69">
        <f>VLOOKUP(B398,Альт!$B$22:$AR$101,31,FALSE)-VLOOKUP(B398,Альт!$B$22:$AR$101,29,FALSE)</f>
        <v>5.8325231481481485E-2</v>
      </c>
      <c r="L398" s="76">
        <f t="shared" si="29"/>
        <v>41</v>
      </c>
      <c r="M398" s="68">
        <f>VLOOKUP(B398,Альт!$B$22:$AR$101,33,FALSE)-VLOOKUP(B398,Альт!$B$22:$AR$101,31,FALSE)</f>
        <v>1.450231481481476E-3</v>
      </c>
      <c r="N398" s="76">
        <f t="shared" si="30"/>
        <v>45</v>
      </c>
      <c r="O398" s="68">
        <f>VLOOKUP(B398,Альт!$B$22:$AR$101,35,FALSE)-VLOOKUP(B398,Альт!$B$22:$AR$101,33,FALSE)</f>
        <v>3.2178240740740743E-2</v>
      </c>
      <c r="P398" s="76">
        <f t="shared" si="31"/>
        <v>17</v>
      </c>
      <c r="Q398" s="69">
        <f t="shared" si="32"/>
        <v>0.11768518518518518</v>
      </c>
      <c r="R398" s="15">
        <f t="shared" si="33"/>
        <v>2.1444444444444447E-2</v>
      </c>
      <c r="S398" s="55"/>
    </row>
    <row r="399" spans="1:19" x14ac:dyDescent="0.25">
      <c r="A399" s="27">
        <v>27</v>
      </c>
      <c r="B399" s="76">
        <v>83</v>
      </c>
      <c r="C399" s="32" t="s">
        <v>99</v>
      </c>
      <c r="D399" s="33">
        <v>1976</v>
      </c>
      <c r="E399" s="76"/>
      <c r="F399" s="34" t="s">
        <v>37</v>
      </c>
      <c r="G399" s="68">
        <f>VLOOKUP(B399,Альт!$B$22:$AR$101,27,FALSE)</f>
        <v>2.4228009259259262E-2</v>
      </c>
      <c r="H399" s="76">
        <f t="shared" si="27"/>
        <v>39</v>
      </c>
      <c r="I399" s="68">
        <f>VLOOKUP(B399,Альт!$B$22:$AR$101,29,FALSE)-VLOOKUP(B399,Альт!$B$22:$AR$101,27,FALSE)</f>
        <v>2.6550925925925874E-3</v>
      </c>
      <c r="J399" s="76">
        <f t="shared" si="28"/>
        <v>49</v>
      </c>
      <c r="K399" s="69">
        <f>VLOOKUP(B399,Альт!$B$22:$AR$101,31,FALSE)-VLOOKUP(B399,Альт!$B$22:$AR$101,29,FALSE)</f>
        <v>5.2041666666666681E-2</v>
      </c>
      <c r="L399" s="76">
        <f t="shared" si="29"/>
        <v>20</v>
      </c>
      <c r="M399" s="68">
        <f>VLOOKUP(B399,Альт!$B$22:$AR$101,33,FALSE)-VLOOKUP(B399,Альт!$B$22:$AR$101,31,FALSE)</f>
        <v>1.738425925925921E-3</v>
      </c>
      <c r="N399" s="76">
        <f t="shared" si="30"/>
        <v>55</v>
      </c>
      <c r="O399" s="68">
        <f>VLOOKUP(B399,Альт!$B$22:$AR$101,35,FALSE)-VLOOKUP(B399,Альт!$B$22:$AR$101,33,FALSE)</f>
        <v>3.7241898148148142E-2</v>
      </c>
      <c r="P399" s="76">
        <f t="shared" si="31"/>
        <v>39</v>
      </c>
      <c r="Q399" s="69">
        <f t="shared" si="32"/>
        <v>0.11790509259259259</v>
      </c>
      <c r="R399" s="15">
        <f t="shared" si="33"/>
        <v>2.1664351851851851E-2</v>
      </c>
      <c r="S399" s="55"/>
    </row>
    <row r="400" spans="1:19" x14ac:dyDescent="0.25">
      <c r="A400" s="51">
        <v>28</v>
      </c>
      <c r="B400" s="76">
        <v>78</v>
      </c>
      <c r="C400" s="32" t="s">
        <v>93</v>
      </c>
      <c r="D400" s="33">
        <v>1959</v>
      </c>
      <c r="E400" s="76"/>
      <c r="F400" s="34" t="s">
        <v>24</v>
      </c>
      <c r="G400" s="68">
        <f>VLOOKUP(B400,Альт!$B$22:$AR$101,27,FALSE)</f>
        <v>2.3038194444444441E-2</v>
      </c>
      <c r="H400" s="76">
        <f t="shared" si="27"/>
        <v>22</v>
      </c>
      <c r="I400" s="68">
        <f>VLOOKUP(B400,Альт!$B$22:$AR$101,29,FALSE)-VLOOKUP(B400,Альт!$B$22:$AR$101,27,FALSE)</f>
        <v>1.6388888888888911E-3</v>
      </c>
      <c r="J400" s="76">
        <f t="shared" si="28"/>
        <v>16</v>
      </c>
      <c r="K400" s="69">
        <f>VLOOKUP(B400,Альт!$B$22:$AR$101,31,FALSE)-VLOOKUP(B400,Альт!$B$22:$AR$101,29,FALSE)</f>
        <v>5.6168981481481486E-2</v>
      </c>
      <c r="L400" s="76">
        <f t="shared" si="29"/>
        <v>33</v>
      </c>
      <c r="M400" s="68">
        <f>VLOOKUP(B400,Альт!$B$22:$AR$101,33,FALSE)-VLOOKUP(B400,Альт!$B$22:$AR$101,31,FALSE)</f>
        <v>8.0902777777776269E-4</v>
      </c>
      <c r="N400" s="76">
        <f t="shared" si="30"/>
        <v>10</v>
      </c>
      <c r="O400" s="68">
        <f>VLOOKUP(B400,Альт!$B$22:$AR$101,35,FALSE)-VLOOKUP(B400,Альт!$B$22:$AR$101,33,FALSE)</f>
        <v>3.6283564814814817E-2</v>
      </c>
      <c r="P400" s="76">
        <f t="shared" si="31"/>
        <v>33</v>
      </c>
      <c r="Q400" s="69">
        <f t="shared" si="32"/>
        <v>0.1179386574074074</v>
      </c>
      <c r="R400" s="15">
        <f t="shared" si="33"/>
        <v>2.1697916666666664E-2</v>
      </c>
      <c r="S400" s="55"/>
    </row>
    <row r="401" spans="1:19" x14ac:dyDescent="0.25">
      <c r="A401" s="27">
        <v>29</v>
      </c>
      <c r="B401" s="76">
        <v>36</v>
      </c>
      <c r="C401" s="32" t="s">
        <v>48</v>
      </c>
      <c r="D401" s="33">
        <v>1979</v>
      </c>
      <c r="E401" s="76"/>
      <c r="F401" s="34" t="s">
        <v>49</v>
      </c>
      <c r="G401" s="68">
        <f>VLOOKUP(B401,Альт!$B$22:$AR$101,27,FALSE)</f>
        <v>2.6618055555555551E-2</v>
      </c>
      <c r="H401" s="76">
        <f t="shared" si="27"/>
        <v>51</v>
      </c>
      <c r="I401" s="68">
        <f>VLOOKUP(B401,Альт!$B$22:$AR$101,29,FALSE)-VLOOKUP(B401,Альт!$B$22:$AR$101,27,FALSE)</f>
        <v>1.7291666666666705E-3</v>
      </c>
      <c r="J401" s="76">
        <f t="shared" si="28"/>
        <v>20</v>
      </c>
      <c r="K401" s="69">
        <f>VLOOKUP(B401,Альт!$B$22:$AR$101,31,FALSE)-VLOOKUP(B401,Альт!$B$22:$AR$101,29,FALSE)</f>
        <v>5.6700231481481483E-2</v>
      </c>
      <c r="L401" s="76">
        <f t="shared" si="29"/>
        <v>34</v>
      </c>
      <c r="M401" s="68">
        <f>VLOOKUP(B401,Альт!$B$22:$AR$101,33,FALSE)-VLOOKUP(B401,Альт!$B$22:$AR$101,31,FALSE)</f>
        <v>9.1898148148149283E-4</v>
      </c>
      <c r="N401" s="76">
        <f t="shared" si="30"/>
        <v>17</v>
      </c>
      <c r="O401" s="68">
        <f>VLOOKUP(B401,Альт!$B$22:$AR$101,35,FALSE)-VLOOKUP(B401,Альт!$B$22:$AR$101,33,FALSE)</f>
        <v>3.2248842592592586E-2</v>
      </c>
      <c r="P401" s="76">
        <f t="shared" si="31"/>
        <v>18</v>
      </c>
      <c r="Q401" s="69">
        <f t="shared" si="32"/>
        <v>0.11821527777777778</v>
      </c>
      <c r="R401" s="15">
        <f t="shared" si="33"/>
        <v>2.1974537037037042E-2</v>
      </c>
      <c r="S401" s="55"/>
    </row>
    <row r="402" spans="1:19" x14ac:dyDescent="0.25">
      <c r="A402" s="51">
        <v>30</v>
      </c>
      <c r="B402" s="76">
        <v>33</v>
      </c>
      <c r="C402" s="32" t="s">
        <v>45</v>
      </c>
      <c r="D402" s="33">
        <v>1975</v>
      </c>
      <c r="E402" s="76"/>
      <c r="F402" s="34" t="s">
        <v>33</v>
      </c>
      <c r="G402" s="68">
        <f>VLOOKUP(B402,Альт!$B$22:$AR$101,27,FALSE)</f>
        <v>2.3854166666666666E-2</v>
      </c>
      <c r="H402" s="76">
        <f t="shared" si="27"/>
        <v>34</v>
      </c>
      <c r="I402" s="68">
        <f>VLOOKUP(B402,Альт!$B$22:$AR$101,29,FALSE)-VLOOKUP(B402,Альт!$B$22:$AR$101,27,FALSE)</f>
        <v>1.7256944444444464E-3</v>
      </c>
      <c r="J402" s="76">
        <f t="shared" si="28"/>
        <v>19</v>
      </c>
      <c r="K402" s="69">
        <f>VLOOKUP(B402,Альт!$B$22:$AR$101,31,FALSE)-VLOOKUP(B402,Альт!$B$22:$AR$101,29,FALSE)</f>
        <v>5.3549768518518504E-2</v>
      </c>
      <c r="L402" s="76">
        <f t="shared" si="29"/>
        <v>29</v>
      </c>
      <c r="M402" s="68">
        <f>VLOOKUP(B402,Альт!$B$22:$AR$101,33,FALSE)-VLOOKUP(B402,Альт!$B$22:$AR$101,31,FALSE)</f>
        <v>8.3796296296298478E-4</v>
      </c>
      <c r="N402" s="76">
        <f t="shared" si="30"/>
        <v>12</v>
      </c>
      <c r="O402" s="68">
        <f>VLOOKUP(B402,Альт!$B$22:$AR$101,35,FALSE)-VLOOKUP(B402,Альт!$B$22:$AR$101,33,FALSE)</f>
        <v>3.8516203703703691E-2</v>
      </c>
      <c r="P402" s="76">
        <f t="shared" si="31"/>
        <v>45</v>
      </c>
      <c r="Q402" s="69">
        <f t="shared" si="32"/>
        <v>0.1184837962962963</v>
      </c>
      <c r="R402" s="15">
        <f t="shared" si="33"/>
        <v>2.2243055555555558E-2</v>
      </c>
      <c r="S402" s="55"/>
    </row>
    <row r="403" spans="1:19" x14ac:dyDescent="0.25">
      <c r="A403" s="27">
        <v>31</v>
      </c>
      <c r="B403" s="76">
        <v>23</v>
      </c>
      <c r="C403" s="32" t="s">
        <v>34</v>
      </c>
      <c r="D403" s="33">
        <v>1969</v>
      </c>
      <c r="E403" s="76"/>
      <c r="F403" s="34" t="s">
        <v>35</v>
      </c>
      <c r="G403" s="68">
        <f>VLOOKUP(B403,Альт!$B$22:$AR$101,27,FALSE)</f>
        <v>2.0663194444444446E-2</v>
      </c>
      <c r="H403" s="76">
        <f t="shared" si="27"/>
        <v>10</v>
      </c>
      <c r="I403" s="68">
        <f>VLOOKUP(B403,Альт!$B$22:$AR$101,29,FALSE)-VLOOKUP(B403,Альт!$B$22:$AR$101,27,FALSE)</f>
        <v>1.8310185185185165E-3</v>
      </c>
      <c r="J403" s="76">
        <f t="shared" si="28"/>
        <v>27</v>
      </c>
      <c r="K403" s="69">
        <f>VLOOKUP(B403,Альт!$B$22:$AR$101,31,FALSE)-VLOOKUP(B403,Альт!$B$22:$AR$101,29,FALSE)</f>
        <v>5.3068287037037032E-2</v>
      </c>
      <c r="L403" s="76">
        <f t="shared" si="29"/>
        <v>26</v>
      </c>
      <c r="M403" s="68">
        <f>VLOOKUP(B403,Альт!$B$22:$AR$101,33,FALSE)-VLOOKUP(B403,Альт!$B$22:$AR$101,31,FALSE)</f>
        <v>1.2407407407407506E-3</v>
      </c>
      <c r="N403" s="76">
        <f t="shared" si="30"/>
        <v>40</v>
      </c>
      <c r="O403" s="69">
        <f>VLOOKUP(B403,Альт!$B$22:$AR$101,35,FALSE)-VLOOKUP(B403,Альт!$B$22:$AR$101,33,FALSE)</f>
        <v>4.2306712962962956E-2</v>
      </c>
      <c r="P403" s="76">
        <f t="shared" si="31"/>
        <v>58</v>
      </c>
      <c r="Q403" s="69">
        <f t="shared" si="32"/>
        <v>0.1191099537037037</v>
      </c>
      <c r="R403" s="15">
        <f t="shared" si="33"/>
        <v>2.2869212962962959E-2</v>
      </c>
      <c r="S403" s="55"/>
    </row>
    <row r="404" spans="1:19" x14ac:dyDescent="0.25">
      <c r="A404" s="51">
        <v>32</v>
      </c>
      <c r="B404" s="76">
        <v>55</v>
      </c>
      <c r="C404" s="32" t="s">
        <v>69</v>
      </c>
      <c r="D404" s="33">
        <v>1970</v>
      </c>
      <c r="E404" s="76"/>
      <c r="F404" s="34" t="s">
        <v>37</v>
      </c>
      <c r="G404" s="68">
        <f>VLOOKUP(B404,Альт!$B$22:$AR$101,27,FALSE)</f>
        <v>2.8170138888888887E-2</v>
      </c>
      <c r="H404" s="76">
        <f t="shared" si="27"/>
        <v>56</v>
      </c>
      <c r="I404" s="68">
        <f>VLOOKUP(B404,Альт!$B$22:$AR$101,29,FALSE)-VLOOKUP(B404,Альт!$B$22:$AR$101,27,FALSE)</f>
        <v>2.2256944444444468E-3</v>
      </c>
      <c r="J404" s="76">
        <f t="shared" si="28"/>
        <v>36</v>
      </c>
      <c r="K404" s="69">
        <f>VLOOKUP(B404,Альт!$B$22:$AR$101,31,FALSE)-VLOOKUP(B404,Альт!$B$22:$AR$101,29,FALSE)</f>
        <v>5.337268518518519E-2</v>
      </c>
      <c r="L404" s="76">
        <f t="shared" si="29"/>
        <v>27</v>
      </c>
      <c r="M404" s="68">
        <f>VLOOKUP(B404,Альт!$B$22:$AR$101,33,FALSE)-VLOOKUP(B404,Альт!$B$22:$AR$101,31,FALSE)</f>
        <v>1.1446759259259309E-3</v>
      </c>
      <c r="N404" s="76">
        <f t="shared" si="30"/>
        <v>34</v>
      </c>
      <c r="O404" s="68">
        <f>VLOOKUP(B404,Альт!$B$22:$AR$101,35,FALSE)-VLOOKUP(B404,Альт!$B$22:$AR$101,33,FALSE)</f>
        <v>3.4550925925925915E-2</v>
      </c>
      <c r="P404" s="76">
        <f t="shared" si="31"/>
        <v>26</v>
      </c>
      <c r="Q404" s="69">
        <f t="shared" si="32"/>
        <v>0.11946412037037037</v>
      </c>
      <c r="R404" s="15">
        <f t="shared" si="33"/>
        <v>2.3223379629629629E-2</v>
      </c>
      <c r="S404" s="55"/>
    </row>
    <row r="405" spans="1:19" x14ac:dyDescent="0.25">
      <c r="A405" s="27">
        <v>33</v>
      </c>
      <c r="B405" s="76">
        <v>66</v>
      </c>
      <c r="C405" s="32" t="s">
        <v>80</v>
      </c>
      <c r="D405" s="33">
        <v>1986</v>
      </c>
      <c r="E405" s="76"/>
      <c r="F405" s="34" t="s">
        <v>37</v>
      </c>
      <c r="G405" s="68">
        <f>VLOOKUP(B405,Альт!$B$22:$AR$101,27,FALSE)</f>
        <v>2.334953703703704E-2</v>
      </c>
      <c r="H405" s="76">
        <f t="shared" ref="H405:H436" si="34">RANK(G405,$G$373:$G$436,1)</f>
        <v>29</v>
      </c>
      <c r="I405" s="68">
        <f>VLOOKUP(B405,Альт!$B$22:$AR$101,29,FALSE)-VLOOKUP(B405,Альт!$B$22:$AR$101,27,FALSE)</f>
        <v>1.8449074074074062E-3</v>
      </c>
      <c r="J405" s="76">
        <f t="shared" ref="J405:J436" si="35">RANK(I405,$I$373:$I$436,1)</f>
        <v>29</v>
      </c>
      <c r="K405" s="69">
        <f>VLOOKUP(B405,Альт!$B$22:$AR$101,31,FALSE)-VLOOKUP(B405,Альт!$B$22:$AR$101,29,FALSE)</f>
        <v>6.0442129629629637E-2</v>
      </c>
      <c r="L405" s="76">
        <f t="shared" ref="L405:L433" si="36">RANK(K405,$K$373:$K$436,1)</f>
        <v>50</v>
      </c>
      <c r="M405" s="68">
        <f>VLOOKUP(B405,Альт!$B$22:$AR$101,33,FALSE)-VLOOKUP(B405,Альт!$B$22:$AR$101,31,FALSE)</f>
        <v>1.1898148148147963E-3</v>
      </c>
      <c r="N405" s="76">
        <f t="shared" ref="N405:N433" si="37">RANK(M405,$M$373:$M$436,1)</f>
        <v>38</v>
      </c>
      <c r="O405" s="68">
        <f>VLOOKUP(B405,Альт!$B$22:$AR$101,35,FALSE)-VLOOKUP(B405,Альт!$B$22:$AR$101,33,FALSE)</f>
        <v>3.3628472222222219E-2</v>
      </c>
      <c r="P405" s="76">
        <f t="shared" ref="P405:P433" si="38">RANK(O405,$O$373:$O$436,1)</f>
        <v>21</v>
      </c>
      <c r="Q405" s="69">
        <f t="shared" ref="Q405:Q433" si="39">G405+I405+K405+M405+O405</f>
        <v>0.1204548611111111</v>
      </c>
      <c r="R405" s="15">
        <f t="shared" si="33"/>
        <v>2.4214120370370365E-2</v>
      </c>
      <c r="S405" s="55"/>
    </row>
    <row r="406" spans="1:19" x14ac:dyDescent="0.25">
      <c r="A406" s="51">
        <v>34</v>
      </c>
      <c r="B406" s="76">
        <v>69</v>
      </c>
      <c r="C406" s="32" t="s">
        <v>83</v>
      </c>
      <c r="D406" s="33">
        <v>1979</v>
      </c>
      <c r="E406" s="76"/>
      <c r="F406" s="34" t="s">
        <v>84</v>
      </c>
      <c r="G406" s="68">
        <f>VLOOKUP(B406,Альт!$B$22:$AR$101,27,FALSE)</f>
        <v>2.5148148148148145E-2</v>
      </c>
      <c r="H406" s="76">
        <f t="shared" si="34"/>
        <v>47</v>
      </c>
      <c r="I406" s="68">
        <f>VLOOKUP(B406,Альт!$B$22:$AR$101,29,FALSE)-VLOOKUP(B406,Альт!$B$22:$AR$101,27,FALSE)</f>
        <v>2.1296296296296341E-3</v>
      </c>
      <c r="J406" s="76">
        <f t="shared" si="35"/>
        <v>34</v>
      </c>
      <c r="K406" s="69">
        <f>VLOOKUP(B406,Альт!$B$22:$AR$101,31,FALSE)-VLOOKUP(B406,Альт!$B$22:$AR$101,29,FALSE)</f>
        <v>5.8334490740740735E-2</v>
      </c>
      <c r="L406" s="76">
        <f t="shared" si="36"/>
        <v>42</v>
      </c>
      <c r="M406" s="68">
        <f>VLOOKUP(B406,Альт!$B$22:$AR$101,33,FALSE)-VLOOKUP(B406,Альт!$B$22:$AR$101,31,FALSE)</f>
        <v>8.8657407407408129E-4</v>
      </c>
      <c r="N406" s="76">
        <f t="shared" si="37"/>
        <v>14</v>
      </c>
      <c r="O406" s="68">
        <f>VLOOKUP(B406,Альт!$B$22:$AR$101,35,FALSE)-VLOOKUP(B406,Альт!$B$22:$AR$101,33,FALSE)</f>
        <v>3.4790509259259264E-2</v>
      </c>
      <c r="P406" s="76">
        <f t="shared" si="38"/>
        <v>27</v>
      </c>
      <c r="Q406" s="69">
        <f t="shared" si="39"/>
        <v>0.12128935185185186</v>
      </c>
      <c r="R406" s="15">
        <f t="shared" si="33"/>
        <v>2.5048611111111119E-2</v>
      </c>
      <c r="S406" s="55"/>
    </row>
    <row r="407" spans="1:19" x14ac:dyDescent="0.25">
      <c r="A407" s="27">
        <v>35</v>
      </c>
      <c r="B407" s="76">
        <v>26</v>
      </c>
      <c r="C407" s="32" t="s">
        <v>38</v>
      </c>
      <c r="D407" s="33">
        <v>1971</v>
      </c>
      <c r="E407" s="76"/>
      <c r="F407" s="34" t="s">
        <v>33</v>
      </c>
      <c r="G407" s="68">
        <f>VLOOKUP(B407,Альт!$B$22:$AR$101,27,FALSE)</f>
        <v>2.6952546296296297E-2</v>
      </c>
      <c r="H407" s="76">
        <f t="shared" si="34"/>
        <v>53</v>
      </c>
      <c r="I407" s="68">
        <f>VLOOKUP(B407,Альт!$B$22:$AR$101,29,FALSE)-VLOOKUP(B407,Альт!$B$22:$AR$101,27,FALSE)</f>
        <v>2.3622685185185135E-3</v>
      </c>
      <c r="J407" s="76">
        <f t="shared" si="35"/>
        <v>40</v>
      </c>
      <c r="K407" s="69">
        <f>VLOOKUP(B407,Альт!$B$22:$AR$101,31,FALSE)-VLOOKUP(B407,Альт!$B$22:$AR$101,29,FALSE)</f>
        <v>5.1702546296296309E-2</v>
      </c>
      <c r="L407" s="76">
        <f t="shared" si="36"/>
        <v>19</v>
      </c>
      <c r="M407" s="68">
        <f>VLOOKUP(B407,Альт!$B$22:$AR$101,33,FALSE)-VLOOKUP(B407,Альт!$B$22:$AR$101,31,FALSE)</f>
        <v>1.1817129629629608E-3</v>
      </c>
      <c r="N407" s="76">
        <f t="shared" si="37"/>
        <v>37</v>
      </c>
      <c r="O407" s="68">
        <f>VLOOKUP(B407,Альт!$B$22:$AR$101,35,FALSE)-VLOOKUP(B407,Альт!$B$22:$AR$101,33,FALSE)</f>
        <v>3.9252314814814809E-2</v>
      </c>
      <c r="P407" s="76">
        <f t="shared" si="38"/>
        <v>51</v>
      </c>
      <c r="Q407" s="69">
        <f t="shared" si="39"/>
        <v>0.12145138888888889</v>
      </c>
      <c r="R407" s="15">
        <f t="shared" si="33"/>
        <v>2.5210648148148149E-2</v>
      </c>
      <c r="S407" s="55"/>
    </row>
    <row r="408" spans="1:19" x14ac:dyDescent="0.25">
      <c r="A408" s="51">
        <v>36</v>
      </c>
      <c r="B408" s="76">
        <v>40</v>
      </c>
      <c r="C408" s="32" t="s">
        <v>54</v>
      </c>
      <c r="D408" s="33">
        <v>1981</v>
      </c>
      <c r="E408" s="76"/>
      <c r="F408" s="34" t="s">
        <v>33</v>
      </c>
      <c r="G408" s="68">
        <f>VLOOKUP(B408,Альт!$B$22:$AR$101,27,FALSE)</f>
        <v>2.3041666666666669E-2</v>
      </c>
      <c r="H408" s="76">
        <f t="shared" si="34"/>
        <v>23</v>
      </c>
      <c r="I408" s="68">
        <f>VLOOKUP(B408,Альт!$B$22:$AR$101,29,FALSE)-VLOOKUP(B408,Альт!$B$22:$AR$101,27,FALSE)</f>
        <v>2.586805555555554E-3</v>
      </c>
      <c r="J408" s="76">
        <f t="shared" si="35"/>
        <v>48</v>
      </c>
      <c r="K408" s="69">
        <f>VLOOKUP(B408,Альт!$B$22:$AR$101,31,FALSE)-VLOOKUP(B408,Альт!$B$22:$AR$101,29,FALSE)</f>
        <v>5.6701388888888885E-2</v>
      </c>
      <c r="L408" s="76">
        <f t="shared" si="36"/>
        <v>35</v>
      </c>
      <c r="M408" s="68">
        <f>VLOOKUP(B408,Альт!$B$22:$AR$101,33,FALSE)-VLOOKUP(B408,Альт!$B$22:$AR$101,31,FALSE)</f>
        <v>1.0543981481481446E-3</v>
      </c>
      <c r="N408" s="76">
        <f t="shared" si="37"/>
        <v>28</v>
      </c>
      <c r="O408" s="68">
        <f>VLOOKUP(B408,Альт!$B$22:$AR$101,35,FALSE)-VLOOKUP(B408,Альт!$B$22:$AR$101,33,FALSE)</f>
        <v>3.8501157407407421E-2</v>
      </c>
      <c r="P408" s="76">
        <f t="shared" si="38"/>
        <v>44</v>
      </c>
      <c r="Q408" s="69">
        <f t="shared" si="39"/>
        <v>0.12188541666666668</v>
      </c>
      <c r="R408" s="15">
        <f t="shared" si="33"/>
        <v>2.5644675925925939E-2</v>
      </c>
      <c r="S408" s="55"/>
    </row>
    <row r="409" spans="1:19" x14ac:dyDescent="0.25">
      <c r="A409" s="27">
        <v>37</v>
      </c>
      <c r="B409" s="76">
        <v>43</v>
      </c>
      <c r="C409" s="32" t="s">
        <v>57</v>
      </c>
      <c r="D409" s="33">
        <v>1983</v>
      </c>
      <c r="E409" s="76"/>
      <c r="F409" s="34" t="s">
        <v>37</v>
      </c>
      <c r="G409" s="68">
        <f>VLOOKUP(B409,Альт!$B$22:$AR$101,27,FALSE)</f>
        <v>2.3986111111111111E-2</v>
      </c>
      <c r="H409" s="76">
        <f t="shared" si="34"/>
        <v>37</v>
      </c>
      <c r="I409" s="68">
        <f>VLOOKUP(B409,Альт!$B$22:$AR$101,29,FALSE)-VLOOKUP(B409,Альт!$B$22:$AR$101,27,FALSE)</f>
        <v>2.5416666666666678E-3</v>
      </c>
      <c r="J409" s="76">
        <f t="shared" si="35"/>
        <v>46</v>
      </c>
      <c r="K409" s="69">
        <f>VLOOKUP(B409,Альт!$B$22:$AR$101,31,FALSE)-VLOOKUP(B409,Альт!$B$22:$AR$101,29,FALSE)</f>
        <v>5.7950231481481485E-2</v>
      </c>
      <c r="L409" s="76">
        <f t="shared" si="36"/>
        <v>39</v>
      </c>
      <c r="M409" s="68">
        <f>VLOOKUP(B409,Альт!$B$22:$AR$101,33,FALSE)-VLOOKUP(B409,Альт!$B$22:$AR$101,31,FALSE)</f>
        <v>1.4988425925925863E-3</v>
      </c>
      <c r="N409" s="76">
        <f t="shared" si="37"/>
        <v>49</v>
      </c>
      <c r="O409" s="68">
        <f>VLOOKUP(B409,Альт!$B$22:$AR$101,35,FALSE)-VLOOKUP(B409,Альт!$B$22:$AR$101,33,FALSE)</f>
        <v>3.6471064814814824E-2</v>
      </c>
      <c r="P409" s="76">
        <f t="shared" si="38"/>
        <v>36</v>
      </c>
      <c r="Q409" s="69">
        <f t="shared" si="39"/>
        <v>0.12244791666666667</v>
      </c>
      <c r="R409" s="15">
        <f t="shared" si="33"/>
        <v>2.6207175925925932E-2</v>
      </c>
      <c r="S409" s="55"/>
    </row>
    <row r="410" spans="1:19" x14ac:dyDescent="0.25">
      <c r="A410" s="51">
        <v>38</v>
      </c>
      <c r="B410" s="76">
        <v>42</v>
      </c>
      <c r="C410" s="32" t="s">
        <v>56</v>
      </c>
      <c r="D410" s="33">
        <v>1986</v>
      </c>
      <c r="E410" s="76"/>
      <c r="F410" s="34" t="s">
        <v>33</v>
      </c>
      <c r="G410" s="68">
        <f>VLOOKUP(B410,Альт!$B$22:$AR$101,27,FALSE)</f>
        <v>2.577662037037037E-2</v>
      </c>
      <c r="H410" s="76">
        <f t="shared" si="34"/>
        <v>48</v>
      </c>
      <c r="I410" s="68">
        <f>VLOOKUP(B410,Альт!$B$22:$AR$101,29,FALSE)-VLOOKUP(B410,Альт!$B$22:$AR$101,27,FALSE)</f>
        <v>3.5254629629629664E-3</v>
      </c>
      <c r="J410" s="76">
        <f t="shared" si="35"/>
        <v>58</v>
      </c>
      <c r="K410" s="69">
        <f>VLOOKUP(B410,Альт!$B$22:$AR$101,31,FALSE)-VLOOKUP(B410,Альт!$B$22:$AR$101,29,FALSE)</f>
        <v>5.4079861111111113E-2</v>
      </c>
      <c r="L410" s="76">
        <f t="shared" si="36"/>
        <v>30</v>
      </c>
      <c r="M410" s="68">
        <f>VLOOKUP(B410,Альт!$B$22:$AR$101,33,FALSE)-VLOOKUP(B410,Альт!$B$22:$AR$101,31,FALSE)</f>
        <v>1.5914351851851749E-3</v>
      </c>
      <c r="N410" s="76">
        <f t="shared" si="37"/>
        <v>52</v>
      </c>
      <c r="O410" s="68">
        <f>VLOOKUP(B410,Альт!$B$22:$AR$101,35,FALSE)-VLOOKUP(B410,Альт!$B$22:$AR$101,33,FALSE)</f>
        <v>3.8259259259259271E-2</v>
      </c>
      <c r="P410" s="76">
        <f t="shared" si="38"/>
        <v>43</v>
      </c>
      <c r="Q410" s="69">
        <f t="shared" si="39"/>
        <v>0.1232326388888889</v>
      </c>
      <c r="R410" s="15">
        <f t="shared" si="33"/>
        <v>2.6991898148148161E-2</v>
      </c>
      <c r="S410" s="55"/>
    </row>
    <row r="411" spans="1:19" x14ac:dyDescent="0.25">
      <c r="A411" s="27">
        <v>39</v>
      </c>
      <c r="B411" s="76">
        <v>67</v>
      </c>
      <c r="C411" s="32" t="s">
        <v>81</v>
      </c>
      <c r="D411" s="33">
        <v>1989</v>
      </c>
      <c r="E411" s="76"/>
      <c r="F411" s="34" t="s">
        <v>52</v>
      </c>
      <c r="G411" s="68">
        <f>VLOOKUP(B411,Альт!$B$22:$AR$101,27,FALSE)</f>
        <v>2.49849537037037E-2</v>
      </c>
      <c r="H411" s="76">
        <f t="shared" si="34"/>
        <v>45</v>
      </c>
      <c r="I411" s="68">
        <f>VLOOKUP(B411,Альт!$B$22:$AR$101,29,FALSE)-VLOOKUP(B411,Альт!$B$22:$AR$101,27,FALSE)</f>
        <v>1.748842592592597E-3</v>
      </c>
      <c r="J411" s="76">
        <f t="shared" si="35"/>
        <v>22</v>
      </c>
      <c r="K411" s="69">
        <f>VLOOKUP(B411,Альт!$B$22:$AR$101,31,FALSE)-VLOOKUP(B411,Альт!$B$22:$AR$101,29,FALSE)</f>
        <v>5.5793981481481472E-2</v>
      </c>
      <c r="L411" s="76">
        <f t="shared" si="36"/>
        <v>32</v>
      </c>
      <c r="M411" s="68">
        <f>VLOOKUP(B411,Альт!$B$22:$AR$101,33,FALSE)-VLOOKUP(B411,Альт!$B$22:$AR$101,31,FALSE)</f>
        <v>1.1342592592592793E-3</v>
      </c>
      <c r="N411" s="76">
        <f t="shared" si="37"/>
        <v>33</v>
      </c>
      <c r="O411" s="68">
        <f>VLOOKUP(B411,Альт!$B$22:$AR$101,35,FALSE)-VLOOKUP(B411,Альт!$B$22:$AR$101,33,FALSE)</f>
        <v>3.971296296296295E-2</v>
      </c>
      <c r="P411" s="76">
        <f t="shared" si="38"/>
        <v>53</v>
      </c>
      <c r="Q411" s="69">
        <f t="shared" si="39"/>
        <v>0.123375</v>
      </c>
      <c r="R411" s="15">
        <f t="shared" si="33"/>
        <v>2.7134259259259261E-2</v>
      </c>
      <c r="S411" s="55"/>
    </row>
    <row r="412" spans="1:19" x14ac:dyDescent="0.25">
      <c r="A412" s="51">
        <v>40</v>
      </c>
      <c r="B412" s="76">
        <v>72</v>
      </c>
      <c r="C412" s="32" t="s">
        <v>87</v>
      </c>
      <c r="D412" s="33">
        <v>1981</v>
      </c>
      <c r="E412" s="76"/>
      <c r="F412" s="34" t="s">
        <v>33</v>
      </c>
      <c r="G412" s="68">
        <f>VLOOKUP(B412,Альт!$B$22:$AR$101,27,FALSE)</f>
        <v>2.0689814814814814E-2</v>
      </c>
      <c r="H412" s="76">
        <f t="shared" si="34"/>
        <v>11</v>
      </c>
      <c r="I412" s="68">
        <f>VLOOKUP(B412,Альт!$B$22:$AR$101,29,FALSE)-VLOOKUP(B412,Альт!$B$22:$AR$101,27,FALSE)</f>
        <v>2.6747685185185242E-3</v>
      </c>
      <c r="J412" s="76">
        <f t="shared" si="35"/>
        <v>50</v>
      </c>
      <c r="K412" s="69">
        <f>VLOOKUP(B412,Альт!$B$22:$AR$101,31,FALSE)-VLOOKUP(B412,Альт!$B$22:$AR$101,29,FALSE)</f>
        <v>5.908217592592592E-2</v>
      </c>
      <c r="L412" s="76">
        <f t="shared" si="36"/>
        <v>44</v>
      </c>
      <c r="M412" s="68">
        <f>VLOOKUP(B412,Альт!$B$22:$AR$101,33,FALSE)-VLOOKUP(B412,Альт!$B$22:$AR$101,31,FALSE)</f>
        <v>1.0879629629629711E-3</v>
      </c>
      <c r="N412" s="76">
        <f t="shared" si="37"/>
        <v>32</v>
      </c>
      <c r="O412" s="68">
        <f>VLOOKUP(B412,Альт!$B$22:$AR$101,35,FALSE)-VLOOKUP(B412,Альт!$B$22:$AR$101,33,FALSE)</f>
        <v>4.0168981481481472E-2</v>
      </c>
      <c r="P412" s="76">
        <f t="shared" si="38"/>
        <v>55</v>
      </c>
      <c r="Q412" s="69">
        <f t="shared" si="39"/>
        <v>0.1237037037037037</v>
      </c>
      <c r="R412" s="15">
        <f t="shared" si="33"/>
        <v>2.7462962962962967E-2</v>
      </c>
      <c r="S412" s="55"/>
    </row>
    <row r="413" spans="1:19" x14ac:dyDescent="0.25">
      <c r="A413" s="27">
        <v>41</v>
      </c>
      <c r="B413" s="76">
        <v>82</v>
      </c>
      <c r="C413" s="32" t="s">
        <v>98</v>
      </c>
      <c r="D413" s="33">
        <v>1982</v>
      </c>
      <c r="E413" s="76"/>
      <c r="F413" s="34" t="s">
        <v>37</v>
      </c>
      <c r="G413" s="68">
        <f>VLOOKUP(B413,Альт!$B$22:$AR$101,27,FALSE)</f>
        <v>2.8671296296296295E-2</v>
      </c>
      <c r="H413" s="76">
        <f t="shared" si="34"/>
        <v>57</v>
      </c>
      <c r="I413" s="68">
        <f>VLOOKUP(B413,Альт!$B$22:$AR$101,29,FALSE)-VLOOKUP(B413,Альт!$B$22:$AR$101,27,FALSE)</f>
        <v>2.7083333333333369E-3</v>
      </c>
      <c r="J413" s="76">
        <f t="shared" si="35"/>
        <v>52</v>
      </c>
      <c r="K413" s="69">
        <f>VLOOKUP(B413,Альт!$B$22:$AR$101,31,FALSE)-VLOOKUP(B413,Альт!$B$22:$AR$101,29,FALSE)</f>
        <v>5.681712962962962E-2</v>
      </c>
      <c r="L413" s="76">
        <f t="shared" si="36"/>
        <v>36</v>
      </c>
      <c r="M413" s="68">
        <f>VLOOKUP(B413,Альт!$B$22:$AR$101,33,FALSE)-VLOOKUP(B413,Альт!$B$22:$AR$101,31,FALSE)</f>
        <v>1.2268518518518678E-3</v>
      </c>
      <c r="N413" s="76">
        <f t="shared" si="37"/>
        <v>39</v>
      </c>
      <c r="O413" s="68">
        <f>VLOOKUP(B413,Альт!$B$22:$AR$101,35,FALSE)-VLOOKUP(B413,Альт!$B$22:$AR$101,33,FALSE)</f>
        <v>3.4973379629629611E-2</v>
      </c>
      <c r="P413" s="76">
        <f t="shared" si="38"/>
        <v>28</v>
      </c>
      <c r="Q413" s="69">
        <f t="shared" si="39"/>
        <v>0.12439699074074073</v>
      </c>
      <c r="R413" s="15">
        <f t="shared" si="33"/>
        <v>2.8156249999999994E-2</v>
      </c>
      <c r="S413" s="55"/>
    </row>
    <row r="414" spans="1:19" x14ac:dyDescent="0.25">
      <c r="A414" s="51">
        <v>42</v>
      </c>
      <c r="B414" s="76">
        <v>27</v>
      </c>
      <c r="C414" s="32" t="s">
        <v>39</v>
      </c>
      <c r="D414" s="33">
        <v>1984</v>
      </c>
      <c r="E414" s="76"/>
      <c r="F414" s="34" t="s">
        <v>33</v>
      </c>
      <c r="G414" s="68">
        <f>VLOOKUP(B414,Альт!$B$22:$AR$101,27,FALSE)</f>
        <v>2.2422453703703705E-2</v>
      </c>
      <c r="H414" s="76">
        <f t="shared" si="34"/>
        <v>20</v>
      </c>
      <c r="I414" s="68">
        <f>VLOOKUP(B414,Альт!$B$22:$AR$101,29,FALSE)-VLOOKUP(B414,Альт!$B$22:$AR$101,27,FALSE)</f>
        <v>1.8379629629629649E-3</v>
      </c>
      <c r="J414" s="76">
        <f t="shared" si="35"/>
        <v>28</v>
      </c>
      <c r="K414" s="69">
        <f>VLOOKUP(B414,Альт!$B$22:$AR$101,31,FALSE)-VLOOKUP(B414,Альт!$B$22:$AR$101,29,FALSE)</f>
        <v>6.1746527777777768E-2</v>
      </c>
      <c r="L414" s="76">
        <f t="shared" si="36"/>
        <v>55</v>
      </c>
      <c r="M414" s="68">
        <f>VLOOKUP(B414,Альт!$B$22:$AR$101,33,FALSE)-VLOOKUP(B414,Альт!$B$22:$AR$101,31,FALSE)</f>
        <v>1.8101851851851924E-3</v>
      </c>
      <c r="N414" s="76">
        <f t="shared" si="37"/>
        <v>57</v>
      </c>
      <c r="O414" s="68">
        <f>VLOOKUP(B414,Альт!$B$22:$AR$101,35,FALSE)-VLOOKUP(B414,Альт!$B$22:$AR$101,33,FALSE)</f>
        <v>3.7133101851851855E-2</v>
      </c>
      <c r="P414" s="76">
        <f t="shared" si="38"/>
        <v>38</v>
      </c>
      <c r="Q414" s="69">
        <f t="shared" si="39"/>
        <v>0.12495023148148149</v>
      </c>
      <c r="R414" s="15">
        <f t="shared" si="33"/>
        <v>2.8709490740740751E-2</v>
      </c>
      <c r="S414" s="55"/>
    </row>
    <row r="415" spans="1:19" x14ac:dyDescent="0.25">
      <c r="A415" s="27">
        <v>43</v>
      </c>
      <c r="B415" s="76">
        <v>90</v>
      </c>
      <c r="C415" s="32" t="s">
        <v>105</v>
      </c>
      <c r="D415" s="33">
        <v>1952</v>
      </c>
      <c r="E415" s="76"/>
      <c r="F415" s="34" t="s">
        <v>33</v>
      </c>
      <c r="G415" s="68">
        <f>VLOOKUP(B415,Альт!$B$22:$AR$101,27,FALSE)</f>
        <v>2.3614583333333338E-2</v>
      </c>
      <c r="H415" s="76">
        <f t="shared" si="34"/>
        <v>32</v>
      </c>
      <c r="I415" s="68">
        <f>VLOOKUP(B415,Альт!$B$22:$AR$101,29,FALSE)-VLOOKUP(B415,Альт!$B$22:$AR$101,27,FALSE)</f>
        <v>2.5520833333333298E-3</v>
      </c>
      <c r="J415" s="76">
        <f t="shared" si="35"/>
        <v>47</v>
      </c>
      <c r="K415" s="69">
        <f>VLOOKUP(B415,Альт!$B$22:$AR$101,31,FALSE)-VLOOKUP(B415,Альт!$B$22:$AR$101,29,FALSE)</f>
        <v>5.9151620370370361E-2</v>
      </c>
      <c r="L415" s="76">
        <f t="shared" si="36"/>
        <v>47</v>
      </c>
      <c r="M415" s="68">
        <f>VLOOKUP(B415,Альт!$B$22:$AR$101,33,FALSE)-VLOOKUP(B415,Альт!$B$22:$AR$101,31,FALSE)</f>
        <v>1.0127314814814964E-3</v>
      </c>
      <c r="N415" s="76">
        <f t="shared" si="37"/>
        <v>23</v>
      </c>
      <c r="O415" s="68">
        <f>VLOOKUP(B415,Альт!$B$22:$AR$101,35,FALSE)-VLOOKUP(B415,Альт!$B$22:$AR$101,33,FALSE)</f>
        <v>3.9118055555555545E-2</v>
      </c>
      <c r="P415" s="76">
        <f t="shared" si="38"/>
        <v>48</v>
      </c>
      <c r="Q415" s="69">
        <f t="shared" si="39"/>
        <v>0.12544907407407407</v>
      </c>
      <c r="R415" s="15">
        <f t="shared" si="33"/>
        <v>2.9208333333333336E-2</v>
      </c>
      <c r="S415" s="55"/>
    </row>
    <row r="416" spans="1:19" x14ac:dyDescent="0.25">
      <c r="A416" s="51">
        <v>44</v>
      </c>
      <c r="B416" s="76">
        <v>37</v>
      </c>
      <c r="C416" s="32" t="s">
        <v>50</v>
      </c>
      <c r="D416" s="33">
        <v>1981</v>
      </c>
      <c r="E416" s="76"/>
      <c r="F416" s="34" t="s">
        <v>33</v>
      </c>
      <c r="G416" s="68">
        <f>VLOOKUP(B416,Альт!$B$22:$AR$101,27,FALSE)</f>
        <v>2.4793981481481483E-2</v>
      </c>
      <c r="H416" s="76">
        <f t="shared" si="34"/>
        <v>43</v>
      </c>
      <c r="I416" s="68">
        <f>VLOOKUP(B416,Альт!$B$22:$AR$101,29,FALSE)-VLOOKUP(B416,Альт!$B$22:$AR$101,27,FALSE)</f>
        <v>2.5277777777777746E-3</v>
      </c>
      <c r="J416" s="76">
        <f t="shared" si="35"/>
        <v>45</v>
      </c>
      <c r="K416" s="69">
        <f>VLOOKUP(B416,Альт!$B$22:$AR$101,31,FALSE)-VLOOKUP(B416,Альт!$B$22:$AR$101,29,FALSE)</f>
        <v>5.8479166666666665E-2</v>
      </c>
      <c r="L416" s="76">
        <f t="shared" si="36"/>
        <v>43</v>
      </c>
      <c r="M416" s="68">
        <f>VLOOKUP(B416,Альт!$B$22:$AR$101,33,FALSE)-VLOOKUP(B416,Альт!$B$22:$AR$101,31,FALSE)</f>
        <v>1.4930555555555669E-3</v>
      </c>
      <c r="N416" s="76">
        <f t="shared" si="37"/>
        <v>48</v>
      </c>
      <c r="O416" s="68">
        <f>VLOOKUP(B416,Альт!$B$22:$AR$101,35,FALSE)-VLOOKUP(B416,Альт!$B$22:$AR$101,33,FALSE)</f>
        <v>3.9208333333333317E-2</v>
      </c>
      <c r="P416" s="76">
        <f t="shared" si="38"/>
        <v>50</v>
      </c>
      <c r="Q416" s="69">
        <f t="shared" si="39"/>
        <v>0.1265023148148148</v>
      </c>
      <c r="R416" s="15">
        <f t="shared" si="33"/>
        <v>3.0261574074074066E-2</v>
      </c>
      <c r="S416" s="55"/>
    </row>
    <row r="417" spans="1:19" x14ac:dyDescent="0.25">
      <c r="A417" s="27">
        <v>45</v>
      </c>
      <c r="B417" s="76">
        <v>34</v>
      </c>
      <c r="C417" s="32" t="s">
        <v>46</v>
      </c>
      <c r="D417" s="33">
        <v>1982</v>
      </c>
      <c r="E417" s="76"/>
      <c r="F417" s="34" t="s">
        <v>33</v>
      </c>
      <c r="G417" s="68">
        <f>VLOOKUP(B417,Альт!$B$22:$AR$101,27,FALSE)</f>
        <v>2.3447916666666666E-2</v>
      </c>
      <c r="H417" s="76">
        <f t="shared" si="34"/>
        <v>30</v>
      </c>
      <c r="I417" s="68">
        <f>VLOOKUP(B417,Альт!$B$22:$AR$101,29,FALSE)-VLOOKUP(B417,Альт!$B$22:$AR$101,27,FALSE)</f>
        <v>2.0231481481481489E-3</v>
      </c>
      <c r="J417" s="76">
        <f t="shared" si="35"/>
        <v>33</v>
      </c>
      <c r="K417" s="69">
        <f>VLOOKUP(B417,Альт!$B$22:$AR$101,31,FALSE)-VLOOKUP(B417,Альт!$B$22:$AR$101,29,FALSE)</f>
        <v>5.9133101851851846E-2</v>
      </c>
      <c r="L417" s="76">
        <f t="shared" si="36"/>
        <v>46</v>
      </c>
      <c r="M417" s="68">
        <f>VLOOKUP(B417,Альт!$B$22:$AR$101,33,FALSE)-VLOOKUP(B417,Альт!$B$22:$AR$101,31,FALSE)</f>
        <v>1.7453703703703694E-3</v>
      </c>
      <c r="N417" s="76">
        <f t="shared" si="37"/>
        <v>56</v>
      </c>
      <c r="O417" s="68">
        <f>VLOOKUP(B417,Альт!$B$22:$AR$101,35,FALSE)-VLOOKUP(B417,Альт!$B$22:$AR$101,33,FALSE)</f>
        <v>4.104050925925927E-2</v>
      </c>
      <c r="P417" s="76">
        <f t="shared" si="38"/>
        <v>56</v>
      </c>
      <c r="Q417" s="69">
        <f t="shared" si="39"/>
        <v>0.1273900462962963</v>
      </c>
      <c r="R417" s="15">
        <f t="shared" si="33"/>
        <v>3.1149305555555562E-2</v>
      </c>
      <c r="S417" s="55"/>
    </row>
    <row r="418" spans="1:19" x14ac:dyDescent="0.25">
      <c r="A418" s="51">
        <v>46</v>
      </c>
      <c r="B418" s="76">
        <v>32</v>
      </c>
      <c r="C418" s="32" t="s">
        <v>44</v>
      </c>
      <c r="D418" s="33">
        <v>1978</v>
      </c>
      <c r="E418" s="76"/>
      <c r="F418" s="34" t="s">
        <v>37</v>
      </c>
      <c r="G418" s="68">
        <f>VLOOKUP(B418,Альт!$B$22:$AR$101,27,FALSE)</f>
        <v>2.8096064814814817E-2</v>
      </c>
      <c r="H418" s="76">
        <f t="shared" si="34"/>
        <v>55</v>
      </c>
      <c r="I418" s="68">
        <f>VLOOKUP(B418,Альт!$B$22:$AR$101,29,FALSE)-VLOOKUP(B418,Альт!$B$22:$AR$101,27,FALSE)</f>
        <v>1.8923611111111051E-3</v>
      </c>
      <c r="J418" s="76">
        <f t="shared" si="35"/>
        <v>31</v>
      </c>
      <c r="K418" s="69">
        <f>VLOOKUP(B418,Альт!$B$22:$AR$101,31,FALSE)-VLOOKUP(B418,Альт!$B$22:$AR$101,29,FALSE)</f>
        <v>6.0114583333333332E-2</v>
      </c>
      <c r="L418" s="76">
        <f t="shared" si="36"/>
        <v>49</v>
      </c>
      <c r="M418" s="68">
        <f>VLOOKUP(B418,Альт!$B$22:$AR$101,33,FALSE)-VLOOKUP(B418,Альт!$B$22:$AR$101,31,FALSE)</f>
        <v>1.0358796296296297E-3</v>
      </c>
      <c r="N418" s="76">
        <f t="shared" si="37"/>
        <v>27</v>
      </c>
      <c r="O418" s="68">
        <f>VLOOKUP(B418,Альт!$B$22:$AR$101,35,FALSE)-VLOOKUP(B418,Альт!$B$22:$AR$101,33,FALSE)</f>
        <v>3.6392361111111132E-2</v>
      </c>
      <c r="P418" s="76">
        <f t="shared" si="38"/>
        <v>35</v>
      </c>
      <c r="Q418" s="69">
        <f t="shared" si="39"/>
        <v>0.12753125000000001</v>
      </c>
      <c r="R418" s="15">
        <f t="shared" si="33"/>
        <v>3.1290509259259275E-2</v>
      </c>
      <c r="S418" s="55"/>
    </row>
    <row r="419" spans="1:19" x14ac:dyDescent="0.25">
      <c r="A419" s="27">
        <v>47</v>
      </c>
      <c r="B419" s="76">
        <v>24</v>
      </c>
      <c r="C419" s="31" t="s">
        <v>36</v>
      </c>
      <c r="D419" s="33">
        <v>1985</v>
      </c>
      <c r="E419" s="76"/>
      <c r="F419" s="34" t="s">
        <v>37</v>
      </c>
      <c r="G419" s="68">
        <f>VLOOKUP(B419,Альт!$B$22:$AR$101,27,FALSE)</f>
        <v>2.7215277777777779E-2</v>
      </c>
      <c r="H419" s="76">
        <f t="shared" si="34"/>
        <v>54</v>
      </c>
      <c r="I419" s="68">
        <f>VLOOKUP(B419,Альт!$B$22:$AR$101,29,FALSE)-VLOOKUP(B419,Альт!$B$22:$AR$101,27,FALSE)</f>
        <v>2.2685185185185169E-3</v>
      </c>
      <c r="J419" s="76">
        <f t="shared" si="35"/>
        <v>37</v>
      </c>
      <c r="K419" s="69">
        <f>VLOOKUP(B419,Альт!$B$22:$AR$101,31,FALSE)-VLOOKUP(B419,Альт!$B$22:$AR$101,29,FALSE)</f>
        <v>5.9113425925925916E-2</v>
      </c>
      <c r="L419" s="76">
        <f t="shared" si="36"/>
        <v>45</v>
      </c>
      <c r="M419" s="68">
        <f>VLOOKUP(B419,Альт!$B$22:$AR$101,33,FALSE)-VLOOKUP(B419,Альт!$B$22:$AR$101,31,FALSE)</f>
        <v>1.1747685185185125E-3</v>
      </c>
      <c r="N419" s="76">
        <f t="shared" si="37"/>
        <v>36</v>
      </c>
      <c r="O419" s="68">
        <f>VLOOKUP(B419,Альт!$B$22:$AR$101,35,FALSE)-VLOOKUP(B419,Альт!$B$22:$AR$101,33,FALSE)</f>
        <v>3.7998842592592605E-2</v>
      </c>
      <c r="P419" s="76">
        <f t="shared" si="38"/>
        <v>41</v>
      </c>
      <c r="Q419" s="69">
        <f t="shared" si="39"/>
        <v>0.12777083333333333</v>
      </c>
      <c r="R419" s="15">
        <f t="shared" si="33"/>
        <v>3.1530092592592596E-2</v>
      </c>
      <c r="S419" s="55"/>
    </row>
    <row r="420" spans="1:19" x14ac:dyDescent="0.25">
      <c r="A420" s="51">
        <v>48</v>
      </c>
      <c r="B420" s="76">
        <v>57</v>
      </c>
      <c r="C420" s="32" t="s">
        <v>72</v>
      </c>
      <c r="D420" s="33">
        <v>1982</v>
      </c>
      <c r="E420" s="76"/>
      <c r="F420" s="34" t="s">
        <v>71</v>
      </c>
      <c r="G420" s="68">
        <f>VLOOKUP(B420,Альт!$B$22:$AR$101,27,FALSE)</f>
        <v>2.4994212962962961E-2</v>
      </c>
      <c r="H420" s="76">
        <f t="shared" si="34"/>
        <v>46</v>
      </c>
      <c r="I420" s="68">
        <f>VLOOKUP(B420,Альт!$B$22:$AR$101,29,FALSE)-VLOOKUP(B420,Альт!$B$22:$AR$101,27,FALSE)</f>
        <v>2.4490740740740757E-3</v>
      </c>
      <c r="J420" s="76">
        <f t="shared" si="35"/>
        <v>41</v>
      </c>
      <c r="K420" s="69">
        <f>VLOOKUP(B420,Альт!$B$22:$AR$101,31,FALSE)-VLOOKUP(B420,Альт!$B$22:$AR$101,29,FALSE)</f>
        <v>5.9967592592592586E-2</v>
      </c>
      <c r="L420" s="76">
        <f t="shared" si="36"/>
        <v>48</v>
      </c>
      <c r="M420" s="68">
        <f>VLOOKUP(B420,Альт!$B$22:$AR$101,33,FALSE)-VLOOKUP(B420,Альт!$B$22:$AR$101,31,FALSE)</f>
        <v>1.4641203703703726E-3</v>
      </c>
      <c r="N420" s="76">
        <f t="shared" si="37"/>
        <v>46</v>
      </c>
      <c r="O420" s="68">
        <f>VLOOKUP(B420,Альт!$B$22:$AR$101,35,FALSE)-VLOOKUP(B420,Альт!$B$22:$AR$101,33,FALSE)</f>
        <v>3.9731481481481493E-2</v>
      </c>
      <c r="P420" s="76">
        <f t="shared" si="38"/>
        <v>54</v>
      </c>
      <c r="Q420" s="69">
        <f t="shared" si="39"/>
        <v>0.12860648148148149</v>
      </c>
      <c r="R420" s="15">
        <f t="shared" si="33"/>
        <v>3.236574074074075E-2</v>
      </c>
      <c r="S420" s="55"/>
    </row>
    <row r="421" spans="1:19" x14ac:dyDescent="0.25">
      <c r="A421" s="27">
        <v>49</v>
      </c>
      <c r="B421" s="76">
        <v>61</v>
      </c>
      <c r="C421" s="32" t="s">
        <v>75</v>
      </c>
      <c r="D421" s="33">
        <v>1985</v>
      </c>
      <c r="E421" s="76"/>
      <c r="F421" s="34" t="s">
        <v>67</v>
      </c>
      <c r="G421" s="68">
        <f>VLOOKUP(B421,Альт!$B$22:$AR$101,27,FALSE)</f>
        <v>3.2497685185185185E-2</v>
      </c>
      <c r="H421" s="76">
        <f t="shared" si="34"/>
        <v>64</v>
      </c>
      <c r="I421" s="68">
        <f>VLOOKUP(B421,Альт!$B$22:$AR$101,29,FALSE)-VLOOKUP(B421,Альт!$B$22:$AR$101,27,FALSE)</f>
        <v>1.6006944444444463E-3</v>
      </c>
      <c r="J421" s="76">
        <f t="shared" si="35"/>
        <v>12</v>
      </c>
      <c r="K421" s="69">
        <f>VLOOKUP(B421,Альт!$B$22:$AR$101,31,FALSE)-VLOOKUP(B421,Альт!$B$22:$AR$101,29,FALSE)</f>
        <v>5.8100694444444441E-2</v>
      </c>
      <c r="L421" s="76">
        <f t="shared" si="36"/>
        <v>40</v>
      </c>
      <c r="M421" s="68">
        <f>VLOOKUP(B421,Альт!$B$22:$AR$101,33,FALSE)-VLOOKUP(B421,Альт!$B$22:$AR$101,31,FALSE)</f>
        <v>1.0868055555555561E-3</v>
      </c>
      <c r="N421" s="76">
        <f t="shared" si="37"/>
        <v>31</v>
      </c>
      <c r="O421" s="68">
        <f>VLOOKUP(B421,Альт!$B$22:$AR$101,35,FALSE)-VLOOKUP(B421,Альт!$B$22:$AR$101,33,FALSE)</f>
        <v>3.5903935185185185E-2</v>
      </c>
      <c r="P421" s="76">
        <f t="shared" si="38"/>
        <v>31</v>
      </c>
      <c r="Q421" s="69">
        <f t="shared" si="39"/>
        <v>0.12918981481481481</v>
      </c>
      <c r="R421" s="15">
        <f t="shared" si="33"/>
        <v>3.2949074074074075E-2</v>
      </c>
      <c r="S421" s="55"/>
    </row>
    <row r="422" spans="1:19" x14ac:dyDescent="0.25">
      <c r="A422" s="51">
        <v>50</v>
      </c>
      <c r="B422" s="76">
        <v>65</v>
      </c>
      <c r="C422" s="32" t="s">
        <v>79</v>
      </c>
      <c r="D422" s="33">
        <v>1981</v>
      </c>
      <c r="E422" s="76"/>
      <c r="F422" s="34" t="s">
        <v>37</v>
      </c>
      <c r="G422" s="68">
        <f>VLOOKUP(B422,Альт!$B$22:$AR$101,27,FALSE)</f>
        <v>2.4364583333333332E-2</v>
      </c>
      <c r="H422" s="76">
        <f t="shared" si="34"/>
        <v>40</v>
      </c>
      <c r="I422" s="68">
        <f>VLOOKUP(B422,Альт!$B$22:$AR$101,29,FALSE)-VLOOKUP(B422,Альт!$B$22:$AR$101,27,FALSE)</f>
        <v>3.9560185185185219E-3</v>
      </c>
      <c r="J422" s="76">
        <f t="shared" si="35"/>
        <v>62</v>
      </c>
      <c r="K422" s="69">
        <f>VLOOKUP(B422,Альт!$B$22:$AR$101,31,FALSE)-VLOOKUP(B422,Альт!$B$22:$AR$101,29,FALSE)</f>
        <v>6.1722222222222234E-2</v>
      </c>
      <c r="L422" s="76">
        <f t="shared" si="36"/>
        <v>54</v>
      </c>
      <c r="M422" s="68">
        <f>VLOOKUP(B422,Альт!$B$22:$AR$101,33,FALSE)-VLOOKUP(B422,Альт!$B$22:$AR$101,31,FALSE)</f>
        <v>1.6122685185185059E-3</v>
      </c>
      <c r="N422" s="76">
        <f t="shared" si="37"/>
        <v>53</v>
      </c>
      <c r="O422" s="68">
        <f>VLOOKUP(B422,Альт!$B$22:$AR$101,35,FALSE)-VLOOKUP(B422,Альт!$B$22:$AR$101,33,FALSE)</f>
        <v>3.7623842592592591E-2</v>
      </c>
      <c r="P422" s="76">
        <f t="shared" si="38"/>
        <v>40</v>
      </c>
      <c r="Q422" s="69">
        <f t="shared" si="39"/>
        <v>0.12927893518518518</v>
      </c>
      <c r="R422" s="15">
        <f t="shared" si="33"/>
        <v>3.3038194444444446E-2</v>
      </c>
      <c r="S422" s="55"/>
    </row>
    <row r="423" spans="1:19" x14ac:dyDescent="0.25">
      <c r="A423" s="27">
        <v>51</v>
      </c>
      <c r="B423" s="76">
        <v>31</v>
      </c>
      <c r="C423" s="32" t="s">
        <v>42</v>
      </c>
      <c r="D423" s="33">
        <v>1972</v>
      </c>
      <c r="E423" s="76"/>
      <c r="F423" s="34" t="s">
        <v>43</v>
      </c>
      <c r="G423" s="68">
        <f>VLOOKUP(B423,Альт!$B$22:$AR$101,27,FALSE)</f>
        <v>2.3575231481481482E-2</v>
      </c>
      <c r="H423" s="76">
        <f t="shared" si="34"/>
        <v>31</v>
      </c>
      <c r="I423" s="68">
        <f>VLOOKUP(B423,Альт!$B$22:$AR$101,29,FALSE)-VLOOKUP(B423,Альт!$B$22:$AR$101,27,FALSE)</f>
        <v>4.2673611111111141E-3</v>
      </c>
      <c r="J423" s="76">
        <f t="shared" si="35"/>
        <v>63</v>
      </c>
      <c r="K423" s="69">
        <f>VLOOKUP(B423,Альт!$B$22:$AR$101,31,FALSE)-VLOOKUP(B423,Альт!$B$22:$AR$101,29,FALSE)</f>
        <v>6.2452546296296291E-2</v>
      </c>
      <c r="L423" s="76">
        <f t="shared" si="36"/>
        <v>56</v>
      </c>
      <c r="M423" s="68">
        <f>VLOOKUP(B423,Альт!$B$22:$AR$101,33,FALSE)-VLOOKUP(B423,Альт!$B$22:$AR$101,31,FALSE)</f>
        <v>1.3182870370370275E-3</v>
      </c>
      <c r="N423" s="76">
        <f t="shared" si="37"/>
        <v>42</v>
      </c>
      <c r="O423" s="68">
        <f>VLOOKUP(B423,Альт!$B$22:$AR$101,35,FALSE)-VLOOKUP(B423,Альт!$B$22:$AR$101,33,FALSE)</f>
        <v>3.8592592592592595E-2</v>
      </c>
      <c r="P423" s="76">
        <f t="shared" si="38"/>
        <v>46</v>
      </c>
      <c r="Q423" s="69">
        <f t="shared" si="39"/>
        <v>0.13020601851851851</v>
      </c>
      <c r="R423" s="15">
        <f t="shared" si="33"/>
        <v>3.3965277777777775E-2</v>
      </c>
      <c r="S423" s="55"/>
    </row>
    <row r="424" spans="1:19" x14ac:dyDescent="0.25">
      <c r="A424" s="51">
        <v>52</v>
      </c>
      <c r="B424" s="76">
        <v>73</v>
      </c>
      <c r="C424" s="32" t="s">
        <v>88</v>
      </c>
      <c r="D424" s="33">
        <v>1989</v>
      </c>
      <c r="E424" s="76"/>
      <c r="F424" s="34" t="s">
        <v>33</v>
      </c>
      <c r="G424" s="68">
        <f>VLOOKUP(B424,Альт!$B$22:$AR$101,27,FALSE)</f>
        <v>3.1866898148148151E-2</v>
      </c>
      <c r="H424" s="76">
        <f t="shared" si="34"/>
        <v>63</v>
      </c>
      <c r="I424" s="68">
        <f>VLOOKUP(B424,Альт!$B$22:$AR$101,29,FALSE)-VLOOKUP(B424,Альт!$B$22:$AR$101,27,FALSE)</f>
        <v>3.1967592592592534E-3</v>
      </c>
      <c r="J424" s="76">
        <f t="shared" si="35"/>
        <v>56</v>
      </c>
      <c r="K424" s="69">
        <f>VLOOKUP(B424,Альт!$B$22:$AR$101,31,FALSE)-VLOOKUP(B424,Альт!$B$22:$AR$101,29,FALSE)</f>
        <v>5.690972222222223E-2</v>
      </c>
      <c r="L424" s="76">
        <f t="shared" si="36"/>
        <v>37</v>
      </c>
      <c r="M424" s="68">
        <f>VLOOKUP(B424,Альт!$B$22:$AR$101,33,FALSE)-VLOOKUP(B424,Альт!$B$22:$AR$101,31,FALSE)</f>
        <v>1.4155092592592622E-3</v>
      </c>
      <c r="N424" s="76">
        <f t="shared" si="37"/>
        <v>43</v>
      </c>
      <c r="O424" s="68">
        <f>VLOOKUP(B424,Альт!$B$22:$AR$101,35,FALSE)-VLOOKUP(B424,Альт!$B$22:$AR$101,33,FALSE)</f>
        <v>3.7011574074074058E-2</v>
      </c>
      <c r="P424" s="76">
        <f t="shared" si="38"/>
        <v>37</v>
      </c>
      <c r="Q424" s="69">
        <f t="shared" si="39"/>
        <v>0.13040046296296295</v>
      </c>
      <c r="R424" s="15">
        <f t="shared" si="33"/>
        <v>3.4159722222222216E-2</v>
      </c>
      <c r="S424" s="55"/>
    </row>
    <row r="425" spans="1:19" x14ac:dyDescent="0.25">
      <c r="A425" s="27">
        <v>53</v>
      </c>
      <c r="B425" s="76">
        <v>80</v>
      </c>
      <c r="C425" s="32" t="s">
        <v>95</v>
      </c>
      <c r="D425" s="33">
        <v>1983</v>
      </c>
      <c r="E425" s="76"/>
      <c r="F425" s="34" t="s">
        <v>33</v>
      </c>
      <c r="G425" s="68">
        <f>VLOOKUP(B425,Альт!$B$22:$AR$101,27,FALSE)</f>
        <v>2.3318287037037037E-2</v>
      </c>
      <c r="H425" s="76">
        <f t="shared" si="34"/>
        <v>27</v>
      </c>
      <c r="I425" s="68">
        <f>VLOOKUP(B425,Альт!$B$22:$AR$101,29,FALSE)-VLOOKUP(B425,Альт!$B$22:$AR$101,27,FALSE)</f>
        <v>2.6944444444444438E-3</v>
      </c>
      <c r="J425" s="76">
        <f t="shared" si="35"/>
        <v>51</v>
      </c>
      <c r="K425" s="69">
        <f>VLOOKUP(B425,Альт!$B$22:$AR$101,31,FALSE)-VLOOKUP(B425,Альт!$B$22:$AR$101,29,FALSE)</f>
        <v>6.3015046296296298E-2</v>
      </c>
      <c r="L425" s="76">
        <f t="shared" si="36"/>
        <v>58</v>
      </c>
      <c r="M425" s="68">
        <f>VLOOKUP(B425,Альт!$B$22:$AR$101,33,FALSE)-VLOOKUP(B425,Альт!$B$22:$AR$101,31,FALSE)</f>
        <v>1.0625000000000079E-3</v>
      </c>
      <c r="N425" s="76">
        <f t="shared" si="37"/>
        <v>30</v>
      </c>
      <c r="O425" s="69">
        <f>VLOOKUP(B425,Альт!$B$22:$AR$101,35,FALSE)-VLOOKUP(B425,Альт!$B$22:$AR$101,33,FALSE)</f>
        <v>4.1944444444444423E-2</v>
      </c>
      <c r="P425" s="76">
        <f t="shared" si="38"/>
        <v>57</v>
      </c>
      <c r="Q425" s="69">
        <f t="shared" si="39"/>
        <v>0.13203472222222221</v>
      </c>
      <c r="R425" s="15">
        <f t="shared" si="33"/>
        <v>3.5793981481481468E-2</v>
      </c>
      <c r="S425" s="55"/>
    </row>
    <row r="426" spans="1:19" x14ac:dyDescent="0.25">
      <c r="A426" s="51">
        <v>54</v>
      </c>
      <c r="B426" s="76">
        <v>47</v>
      </c>
      <c r="C426" s="32" t="s">
        <v>61</v>
      </c>
      <c r="D426" s="33">
        <v>1986</v>
      </c>
      <c r="E426" s="76"/>
      <c r="F426" s="34" t="s">
        <v>33</v>
      </c>
      <c r="G426" s="68">
        <f>VLOOKUP(B426,Альт!$B$22:$AR$101,27,FALSE)</f>
        <v>2.4188657407407405E-2</v>
      </c>
      <c r="H426" s="76">
        <f t="shared" si="34"/>
        <v>38</v>
      </c>
      <c r="I426" s="68">
        <f>VLOOKUP(B426,Альт!$B$22:$AR$101,29,FALSE)-VLOOKUP(B426,Альт!$B$22:$AR$101,27,FALSE)</f>
        <v>3.8287037037037057E-3</v>
      </c>
      <c r="J426" s="76">
        <f t="shared" si="35"/>
        <v>60</v>
      </c>
      <c r="K426" s="69">
        <f>VLOOKUP(B426,Альт!$B$22:$AR$101,31,FALSE)-VLOOKUP(B426,Альт!$B$22:$AR$101,29,FALSE)</f>
        <v>6.3864583333333322E-2</v>
      </c>
      <c r="L426" s="76">
        <f t="shared" si="36"/>
        <v>59</v>
      </c>
      <c r="M426" s="68">
        <f>VLOOKUP(B426,Альт!$B$22:$AR$101,33,FALSE)-VLOOKUP(B426,Альт!$B$22:$AR$101,31,FALSE)</f>
        <v>4.3969907407407638E-3</v>
      </c>
      <c r="N426" s="76">
        <f t="shared" si="37"/>
        <v>61</v>
      </c>
      <c r="O426" s="68">
        <f>VLOOKUP(B426,Альт!$B$22:$AR$101,35,FALSE)-VLOOKUP(B426,Альт!$B$22:$AR$101,33,FALSE)</f>
        <v>3.589236111111109E-2</v>
      </c>
      <c r="P426" s="76">
        <f t="shared" si="38"/>
        <v>30</v>
      </c>
      <c r="Q426" s="69">
        <f t="shared" si="39"/>
        <v>0.13217129629629629</v>
      </c>
      <c r="R426" s="15">
        <f t="shared" si="33"/>
        <v>3.5930555555555549E-2</v>
      </c>
      <c r="S426" s="55"/>
    </row>
    <row r="427" spans="1:19" x14ac:dyDescent="0.25">
      <c r="A427" s="27">
        <v>55</v>
      </c>
      <c r="B427" s="76">
        <v>58</v>
      </c>
      <c r="C427" s="32" t="s">
        <v>73</v>
      </c>
      <c r="D427" s="33">
        <v>1971</v>
      </c>
      <c r="E427" s="76"/>
      <c r="F427" s="34" t="s">
        <v>37</v>
      </c>
      <c r="G427" s="68">
        <f>VLOOKUP(B427,Альт!$B$22:$AR$101,27,FALSE)</f>
        <v>3.0714120370370371E-2</v>
      </c>
      <c r="H427" s="76">
        <f t="shared" si="34"/>
        <v>61</v>
      </c>
      <c r="I427" s="68">
        <f>VLOOKUP(B427,Альт!$B$22:$AR$101,29,FALSE)-VLOOKUP(B427,Альт!$B$22:$AR$101,27,FALSE)</f>
        <v>2.8819444444444439E-3</v>
      </c>
      <c r="J427" s="76">
        <f t="shared" si="35"/>
        <v>54</v>
      </c>
      <c r="K427" s="69">
        <f>VLOOKUP(B427,Альт!$B$22:$AR$101,31,FALSE)-VLOOKUP(B427,Альт!$B$22:$AR$101,29,FALSE)</f>
        <v>6.0572916666666678E-2</v>
      </c>
      <c r="L427" s="76">
        <f t="shared" si="36"/>
        <v>51</v>
      </c>
      <c r="M427" s="68">
        <f>VLOOKUP(B427,Альт!$B$22:$AR$101,33,FALSE)-VLOOKUP(B427,Альт!$B$22:$AR$101,31,FALSE)</f>
        <v>1.7013888888888773E-3</v>
      </c>
      <c r="N427" s="76">
        <f t="shared" si="37"/>
        <v>54</v>
      </c>
      <c r="O427" s="68">
        <f>VLOOKUP(B427,Альт!$B$22:$AR$101,35,FALSE)-VLOOKUP(B427,Альт!$B$22:$AR$101,33,FALSE)</f>
        <v>3.900578703703704E-2</v>
      </c>
      <c r="P427" s="76">
        <f t="shared" si="38"/>
        <v>47</v>
      </c>
      <c r="Q427" s="69">
        <f t="shared" si="39"/>
        <v>0.13487615740740741</v>
      </c>
      <c r="R427" s="15">
        <f t="shared" si="33"/>
        <v>3.8635416666666672E-2</v>
      </c>
      <c r="S427" s="55"/>
    </row>
    <row r="428" spans="1:19" x14ac:dyDescent="0.25">
      <c r="A428" s="51">
        <v>56</v>
      </c>
      <c r="B428" s="76">
        <v>44</v>
      </c>
      <c r="C428" s="32" t="s">
        <v>58</v>
      </c>
      <c r="D428" s="33">
        <v>1956</v>
      </c>
      <c r="E428" s="76"/>
      <c r="F428" s="34" t="s">
        <v>33</v>
      </c>
      <c r="G428" s="68">
        <f>VLOOKUP(B428,Альт!$B$22:$AR$101,27,FALSE)</f>
        <v>2.9855324074074072E-2</v>
      </c>
      <c r="H428" s="76">
        <f t="shared" si="34"/>
        <v>59</v>
      </c>
      <c r="I428" s="68">
        <f>VLOOKUP(B428,Альт!$B$22:$AR$101,29,FALSE)-VLOOKUP(B428,Альт!$B$22:$AR$101,27,FALSE)</f>
        <v>3.1909722222222235E-3</v>
      </c>
      <c r="J428" s="76">
        <f t="shared" si="35"/>
        <v>55</v>
      </c>
      <c r="K428" s="69">
        <f>VLOOKUP(B428,Альт!$B$22:$AR$101,31,FALSE)-VLOOKUP(B428,Альт!$B$22:$AR$101,29,FALSE)</f>
        <v>6.1417824074074076E-2</v>
      </c>
      <c r="L428" s="76">
        <f t="shared" si="36"/>
        <v>53</v>
      </c>
      <c r="M428" s="68">
        <f>VLOOKUP(B428,Альт!$B$22:$AR$101,33,FALSE)-VLOOKUP(B428,Альт!$B$22:$AR$101,31,FALSE)</f>
        <v>9.0624999999999734E-4</v>
      </c>
      <c r="N428" s="76">
        <f t="shared" si="37"/>
        <v>15</v>
      </c>
      <c r="O428" s="68">
        <f>VLOOKUP(B428,Альт!$B$22:$AR$101,35,FALSE)-VLOOKUP(B428,Альт!$B$22:$AR$101,33,FALSE)</f>
        <v>3.9635416666666659E-2</v>
      </c>
      <c r="P428" s="76">
        <f t="shared" si="38"/>
        <v>52</v>
      </c>
      <c r="Q428" s="69">
        <f t="shared" si="39"/>
        <v>0.13500578703703703</v>
      </c>
      <c r="R428" s="15">
        <f t="shared" si="33"/>
        <v>3.8765046296296291E-2</v>
      </c>
      <c r="S428" s="55"/>
    </row>
    <row r="429" spans="1:19" x14ac:dyDescent="0.25">
      <c r="A429" s="27">
        <v>57</v>
      </c>
      <c r="B429" s="76">
        <v>59</v>
      </c>
      <c r="C429" s="32" t="s">
        <v>74</v>
      </c>
      <c r="D429" s="33">
        <v>1974</v>
      </c>
      <c r="E429" s="76"/>
      <c r="F429" s="34" t="s">
        <v>71</v>
      </c>
      <c r="G429" s="68">
        <f>VLOOKUP(B429,Альт!$B$22:$AR$101,27,FALSE)</f>
        <v>2.675578703703704E-2</v>
      </c>
      <c r="H429" s="76">
        <f t="shared" si="34"/>
        <v>52</v>
      </c>
      <c r="I429" s="68">
        <f>VLOOKUP(B429,Альт!$B$22:$AR$101,29,FALSE)-VLOOKUP(B429,Альт!$B$22:$AR$101,27,FALSE)</f>
        <v>3.9363425925925885E-3</v>
      </c>
      <c r="J429" s="76">
        <f t="shared" si="35"/>
        <v>61</v>
      </c>
      <c r="K429" s="69">
        <f>VLOOKUP(B429,Альт!$B$22:$AR$101,31,FALSE)-VLOOKUP(B429,Альт!$B$22:$AR$101,29,FALSE)</f>
        <v>6.50150462962963E-2</v>
      </c>
      <c r="L429" s="76">
        <f t="shared" si="36"/>
        <v>60</v>
      </c>
      <c r="M429" s="68">
        <f>VLOOKUP(B429,Альт!$B$22:$AR$101,33,FALSE)-VLOOKUP(B429,Альт!$B$22:$AR$101,31,FALSE)</f>
        <v>2.9791666666666577E-3</v>
      </c>
      <c r="N429" s="76">
        <f t="shared" si="37"/>
        <v>59</v>
      </c>
      <c r="O429" s="68">
        <f>VLOOKUP(B429,Альт!$B$22:$AR$101,35,FALSE)-VLOOKUP(B429,Альт!$B$22:$AR$101,33,FALSE)</f>
        <v>3.9173611111111131E-2</v>
      </c>
      <c r="P429" s="76">
        <f t="shared" si="38"/>
        <v>49</v>
      </c>
      <c r="Q429" s="69">
        <f t="shared" si="39"/>
        <v>0.13785995370370371</v>
      </c>
      <c r="R429" s="15">
        <f t="shared" si="33"/>
        <v>4.1619212962962976E-2</v>
      </c>
      <c r="S429" s="55"/>
    </row>
    <row r="430" spans="1:19" x14ac:dyDescent="0.25">
      <c r="A430" s="51">
        <v>58</v>
      </c>
      <c r="B430" s="76">
        <v>63</v>
      </c>
      <c r="C430" s="32" t="s">
        <v>77</v>
      </c>
      <c r="D430" s="33">
        <v>1961</v>
      </c>
      <c r="E430" s="76"/>
      <c r="F430" s="34" t="s">
        <v>37</v>
      </c>
      <c r="G430" s="68">
        <f>VLOOKUP(B430,Альт!$B$22:$AR$101,27,FALSE)</f>
        <v>3.1648148148148147E-2</v>
      </c>
      <c r="H430" s="76">
        <f t="shared" si="34"/>
        <v>62</v>
      </c>
      <c r="I430" s="68">
        <f>VLOOKUP(B430,Альт!$B$22:$AR$101,29,FALSE)-VLOOKUP(B430,Альт!$B$22:$AR$101,27,FALSE)</f>
        <v>3.6296296296296285E-3</v>
      </c>
      <c r="J430" s="76">
        <f t="shared" si="35"/>
        <v>59</v>
      </c>
      <c r="K430" s="69">
        <f>VLOOKUP(B430,Альт!$B$22:$AR$101,31,FALSE)-VLOOKUP(B430,Альт!$B$22:$AR$101,29,FALSE)</f>
        <v>5.7412037037037032E-2</v>
      </c>
      <c r="L430" s="76">
        <f t="shared" si="36"/>
        <v>38</v>
      </c>
      <c r="M430" s="68">
        <f>VLOOKUP(B430,Альт!$B$22:$AR$101,33,FALSE)-VLOOKUP(B430,Альт!$B$22:$AR$101,31,FALSE)</f>
        <v>1.5173611111111152E-3</v>
      </c>
      <c r="N430" s="76">
        <f t="shared" si="37"/>
        <v>50</v>
      </c>
      <c r="O430" s="69">
        <f>VLOOKUP(B430,Альт!$B$22:$AR$101,35,FALSE)-VLOOKUP(B430,Альт!$B$22:$AR$101,33,FALSE)</f>
        <v>4.4018518518518512E-2</v>
      </c>
      <c r="P430" s="76">
        <f t="shared" si="38"/>
        <v>59</v>
      </c>
      <c r="Q430" s="69">
        <f t="shared" si="39"/>
        <v>0.13822569444444444</v>
      </c>
      <c r="R430" s="70">
        <f t="shared" si="33"/>
        <v>4.1984953703703698E-2</v>
      </c>
      <c r="S430" s="55"/>
    </row>
    <row r="431" spans="1:19" x14ac:dyDescent="0.25">
      <c r="A431" s="27">
        <v>59</v>
      </c>
      <c r="B431" s="76">
        <v>45</v>
      </c>
      <c r="C431" s="32" t="s">
        <v>59</v>
      </c>
      <c r="D431" s="33">
        <v>1975</v>
      </c>
      <c r="E431" s="76"/>
      <c r="F431" s="34" t="s">
        <v>33</v>
      </c>
      <c r="G431" s="68">
        <f>VLOOKUP(B431,Альт!$B$22:$AR$101,27,FALSE)</f>
        <v>2.9965277777777775E-2</v>
      </c>
      <c r="H431" s="76">
        <f t="shared" si="34"/>
        <v>60</v>
      </c>
      <c r="I431" s="68">
        <f>VLOOKUP(B431,Альт!$B$22:$AR$101,29,FALSE)-VLOOKUP(B431,Альт!$B$22:$AR$101,27,FALSE)</f>
        <v>2.4965277777777746E-3</v>
      </c>
      <c r="J431" s="76">
        <f t="shared" si="35"/>
        <v>42</v>
      </c>
      <c r="K431" s="69">
        <f>VLOOKUP(B431,Альт!$B$22:$AR$101,31,FALSE)-VLOOKUP(B431,Альт!$B$22:$AR$101,29,FALSE)</f>
        <v>6.7365740740740754E-2</v>
      </c>
      <c r="L431" s="76">
        <f t="shared" si="36"/>
        <v>61</v>
      </c>
      <c r="M431" s="68">
        <f>VLOOKUP(B431,Альт!$B$22:$AR$101,33,FALSE)-VLOOKUP(B431,Альт!$B$22:$AR$101,31,FALSE)</f>
        <v>2.4374999999999952E-3</v>
      </c>
      <c r="N431" s="76">
        <f t="shared" si="37"/>
        <v>58</v>
      </c>
      <c r="O431" s="68">
        <f>VLOOKUP(B431,Альт!$B$22:$AR$101,35,FALSE)-VLOOKUP(B431,Альт!$B$22:$AR$101,33,FALSE)</f>
        <v>3.8202546296296297E-2</v>
      </c>
      <c r="P431" s="76">
        <f t="shared" si="38"/>
        <v>42</v>
      </c>
      <c r="Q431" s="69">
        <f t="shared" si="39"/>
        <v>0.14046759259259262</v>
      </c>
      <c r="R431" s="70">
        <f t="shared" si="33"/>
        <v>4.4226851851851878E-2</v>
      </c>
      <c r="S431" s="55"/>
    </row>
    <row r="432" spans="1:19" x14ac:dyDescent="0.25">
      <c r="A432" s="51">
        <v>60</v>
      </c>
      <c r="B432" s="76">
        <v>62</v>
      </c>
      <c r="C432" s="32" t="s">
        <v>76</v>
      </c>
      <c r="D432" s="33">
        <v>1979</v>
      </c>
      <c r="E432" s="76"/>
      <c r="F432" s="34" t="s">
        <v>33</v>
      </c>
      <c r="G432" s="68">
        <f>VLOOKUP(B432,Альт!$B$22:$AR$101,27,FALSE)</f>
        <v>2.6156250000000002E-2</v>
      </c>
      <c r="H432" s="76">
        <f t="shared" si="34"/>
        <v>49</v>
      </c>
      <c r="I432" s="68">
        <f>VLOOKUP(B432,Альт!$B$22:$AR$101,29,FALSE)-VLOOKUP(B432,Альт!$B$22:$AR$101,27,FALSE)</f>
        <v>4.437499999999997E-3</v>
      </c>
      <c r="J432" s="76">
        <f t="shared" si="35"/>
        <v>64</v>
      </c>
      <c r="K432" s="69">
        <f>VLOOKUP(B432,Альт!$B$22:$AR$101,31,FALSE)-VLOOKUP(B432,Альт!$B$22:$AR$101,29,FALSE)</f>
        <v>6.2553240740740729E-2</v>
      </c>
      <c r="L432" s="76">
        <f t="shared" si="36"/>
        <v>57</v>
      </c>
      <c r="M432" s="68">
        <f>VLOOKUP(B432,Альт!$B$22:$AR$101,33,FALSE)-VLOOKUP(B432,Альт!$B$22:$AR$101,31,FALSE)</f>
        <v>3.3425925925926053E-3</v>
      </c>
      <c r="N432" s="76">
        <f t="shared" si="37"/>
        <v>60</v>
      </c>
      <c r="O432" s="69">
        <f>VLOOKUP(B432,Альт!$B$22:$AR$101,35,FALSE)-VLOOKUP(B432,Альт!$B$22:$AR$101,33,FALSE)</f>
        <v>4.4531250000000008E-2</v>
      </c>
      <c r="P432" s="76">
        <f t="shared" si="38"/>
        <v>60</v>
      </c>
      <c r="Q432" s="69">
        <f t="shared" si="39"/>
        <v>0.14102083333333335</v>
      </c>
      <c r="R432" s="70">
        <f t="shared" si="33"/>
        <v>4.4780092592592607E-2</v>
      </c>
      <c r="S432" s="55"/>
    </row>
    <row r="433" spans="1:19" x14ac:dyDescent="0.25">
      <c r="A433" s="27">
        <v>61</v>
      </c>
      <c r="B433" s="76">
        <v>56</v>
      </c>
      <c r="C433" s="32" t="s">
        <v>70</v>
      </c>
      <c r="D433" s="33">
        <v>1982</v>
      </c>
      <c r="E433" s="76"/>
      <c r="F433" s="34" t="s">
        <v>71</v>
      </c>
      <c r="G433" s="68">
        <f>VLOOKUP(B433,Альт!$B$22:$AR$101,27,FALSE)</f>
        <v>2.621412037037037E-2</v>
      </c>
      <c r="H433" s="76">
        <f t="shared" si="34"/>
        <v>50</v>
      </c>
      <c r="I433" s="68">
        <f>VLOOKUP(B433,Альт!$B$22:$AR$101,29,FALSE)-VLOOKUP(B433,Альт!$B$22:$AR$101,27,FALSE)</f>
        <v>2.5208333333333298E-3</v>
      </c>
      <c r="J433" s="76">
        <f t="shared" si="35"/>
        <v>43</v>
      </c>
      <c r="K433" s="69">
        <f>VLOOKUP(B433,Альт!$B$22:$AR$101,31,FALSE)-VLOOKUP(B433,Альт!$B$22:$AR$101,29,FALSE)</f>
        <v>6.1366898148148163E-2</v>
      </c>
      <c r="L433" s="76">
        <f t="shared" si="36"/>
        <v>52</v>
      </c>
      <c r="M433" s="68">
        <f>VLOOKUP(B433,Альт!$B$22:$AR$101,33,FALSE)-VLOOKUP(B433,Альт!$B$22:$AR$101,31,FALSE)</f>
        <v>1.532407407407399E-3</v>
      </c>
      <c r="N433" s="76">
        <f t="shared" si="37"/>
        <v>51</v>
      </c>
      <c r="O433" s="69">
        <f>VLOOKUP(B433,Альт!$B$22:$AR$101,35,FALSE)-VLOOKUP(B433,Альт!$B$22:$AR$101,33,FALSE)</f>
        <v>4.9642361111111102E-2</v>
      </c>
      <c r="P433" s="76">
        <f t="shared" si="38"/>
        <v>61</v>
      </c>
      <c r="Q433" s="69">
        <f t="shared" si="39"/>
        <v>0.14127662037037036</v>
      </c>
      <c r="R433" s="70">
        <f t="shared" si="33"/>
        <v>4.5035879629629627E-2</v>
      </c>
      <c r="S433" s="55"/>
    </row>
    <row r="434" spans="1:19" x14ac:dyDescent="0.25">
      <c r="A434" s="51" t="s">
        <v>421</v>
      </c>
      <c r="B434" s="76">
        <v>29</v>
      </c>
      <c r="C434" s="32" t="s">
        <v>40</v>
      </c>
      <c r="D434" s="33">
        <v>1991</v>
      </c>
      <c r="E434" s="76"/>
      <c r="F434" s="34" t="s">
        <v>33</v>
      </c>
      <c r="G434" s="68">
        <f>VLOOKUP(B434,Альт!$B$22:$AR$101,27,FALSE)</f>
        <v>2.9771990740740745E-2</v>
      </c>
      <c r="H434" s="76">
        <f t="shared" si="34"/>
        <v>58</v>
      </c>
      <c r="I434" s="68">
        <f>VLOOKUP(B434,Альт!$B$22:$AR$101,29,FALSE)-VLOOKUP(B434,Альт!$B$22:$AR$101,27,FALSE)</f>
        <v>1.554398148148145E-3</v>
      </c>
      <c r="J434" s="76">
        <f t="shared" si="35"/>
        <v>10</v>
      </c>
      <c r="K434" s="75"/>
      <c r="L434" s="76"/>
      <c r="M434" s="75"/>
      <c r="N434" s="76"/>
      <c r="O434" s="75"/>
      <c r="P434" s="76"/>
      <c r="Q434" s="75"/>
      <c r="R434" s="15"/>
      <c r="S434" s="55"/>
    </row>
    <row r="435" spans="1:19" x14ac:dyDescent="0.25">
      <c r="A435" s="51" t="s">
        <v>421</v>
      </c>
      <c r="B435" s="76">
        <v>30</v>
      </c>
      <c r="C435" s="32" t="s">
        <v>41</v>
      </c>
      <c r="D435" s="33">
        <v>1985</v>
      </c>
      <c r="E435" s="76"/>
      <c r="F435" s="34" t="s">
        <v>37</v>
      </c>
      <c r="G435" s="68">
        <f>VLOOKUP(B435,Альт!$B$22:$AR$101,27,FALSE)</f>
        <v>2.3136574074074077E-2</v>
      </c>
      <c r="H435" s="76">
        <f t="shared" si="34"/>
        <v>26</v>
      </c>
      <c r="I435" s="68">
        <f>VLOOKUP(B435,Альт!$B$22:$AR$101,29,FALSE)-VLOOKUP(B435,Альт!$B$22:$AR$101,27,FALSE)</f>
        <v>2.2847222222222227E-3</v>
      </c>
      <c r="J435" s="76">
        <f t="shared" si="35"/>
        <v>38</v>
      </c>
      <c r="K435" s="75"/>
      <c r="L435" s="76"/>
      <c r="M435" s="75"/>
      <c r="N435" s="76"/>
      <c r="O435" s="75"/>
      <c r="P435" s="76"/>
      <c r="Q435" s="75"/>
      <c r="R435" s="15"/>
      <c r="S435" s="55"/>
    </row>
    <row r="436" spans="1:19" ht="15.75" thickBot="1" x14ac:dyDescent="0.3">
      <c r="A436" s="56" t="s">
        <v>421</v>
      </c>
      <c r="B436" s="111">
        <v>38</v>
      </c>
      <c r="C436" s="100" t="s">
        <v>51</v>
      </c>
      <c r="D436" s="112">
        <v>1978</v>
      </c>
      <c r="E436" s="111"/>
      <c r="F436" s="113" t="s">
        <v>52</v>
      </c>
      <c r="G436" s="89">
        <f>VLOOKUP(B436,Альт!$B$22:$AR$101,27,FALSE)</f>
        <v>2.3969907407407409E-2</v>
      </c>
      <c r="H436" s="111">
        <f t="shared" si="34"/>
        <v>36</v>
      </c>
      <c r="I436" s="89">
        <f>VLOOKUP(B436,Альт!$B$22:$AR$101,29,FALSE)-VLOOKUP(B436,Альт!$B$22:$AR$101,27,FALSE)</f>
        <v>3.2106481481481465E-3</v>
      </c>
      <c r="J436" s="111">
        <f t="shared" si="35"/>
        <v>57</v>
      </c>
      <c r="K436" s="114"/>
      <c r="L436" s="111"/>
      <c r="M436" s="114"/>
      <c r="N436" s="111"/>
      <c r="O436" s="114"/>
      <c r="P436" s="111"/>
      <c r="Q436" s="114"/>
      <c r="R436" s="104"/>
      <c r="S436" s="62"/>
    </row>
    <row r="437" spans="1:19" ht="14.45" x14ac:dyDescent="0.3">
      <c r="A437" s="16"/>
      <c r="B437" s="16"/>
      <c r="C437" s="17"/>
      <c r="D437" s="16"/>
      <c r="E437" s="16"/>
      <c r="F437" s="18"/>
      <c r="G437" s="19"/>
      <c r="H437" s="16"/>
      <c r="I437" s="19"/>
      <c r="J437" s="16"/>
      <c r="K437" s="19"/>
      <c r="L437" s="16"/>
      <c r="M437" s="19"/>
      <c r="N437" s="16"/>
      <c r="O437" s="19"/>
      <c r="P437" s="16"/>
      <c r="Q437" s="19"/>
      <c r="R437" s="20"/>
      <c r="S437" s="16"/>
    </row>
    <row r="438" spans="1:19" ht="16.5" x14ac:dyDescent="0.25">
      <c r="A438" s="16"/>
      <c r="B438" s="123" t="s">
        <v>423</v>
      </c>
      <c r="C438" s="17"/>
      <c r="D438" s="16"/>
      <c r="E438" s="16"/>
      <c r="F438" s="18"/>
      <c r="G438" s="19"/>
      <c r="H438" s="16"/>
      <c r="I438" s="19"/>
      <c r="J438" s="16"/>
      <c r="K438" s="19"/>
      <c r="L438" s="16"/>
      <c r="M438" s="19"/>
      <c r="N438" s="16"/>
      <c r="O438" s="19"/>
      <c r="P438" s="16"/>
      <c r="Q438" s="19"/>
      <c r="R438" s="20"/>
      <c r="S438" s="16"/>
    </row>
    <row r="439" spans="1:19" ht="16.5" x14ac:dyDescent="0.25">
      <c r="A439" s="16"/>
      <c r="B439" s="123" t="s">
        <v>423</v>
      </c>
      <c r="C439" s="17"/>
      <c r="D439" s="16"/>
      <c r="E439" s="16"/>
      <c r="F439" s="18"/>
      <c r="G439" s="19"/>
      <c r="H439" s="16"/>
      <c r="I439" s="19"/>
      <c r="J439" s="16"/>
      <c r="K439" s="19"/>
      <c r="L439" s="16"/>
      <c r="M439" s="19"/>
      <c r="N439" s="16"/>
      <c r="O439" s="19"/>
      <c r="P439" s="16"/>
      <c r="Q439" s="19"/>
      <c r="R439" s="20"/>
      <c r="S439" s="16"/>
    </row>
    <row r="440" spans="1:19" ht="16.5" x14ac:dyDescent="0.25">
      <c r="A440" s="16"/>
      <c r="B440" s="123" t="s">
        <v>422</v>
      </c>
      <c r="C440" s="17"/>
      <c r="D440" s="16"/>
      <c r="E440" s="16"/>
      <c r="F440" s="18"/>
      <c r="G440" s="19"/>
      <c r="H440" s="16"/>
      <c r="I440" s="19"/>
      <c r="J440" s="16"/>
      <c r="K440" s="19"/>
      <c r="L440" s="16"/>
      <c r="M440" s="19"/>
      <c r="N440" s="16"/>
      <c r="O440" s="19"/>
      <c r="P440" s="16"/>
      <c r="Q440" s="19"/>
      <c r="R440" s="20"/>
      <c r="S440" s="16"/>
    </row>
    <row r="441" spans="1:19" ht="16.5" x14ac:dyDescent="0.25">
      <c r="A441" s="16"/>
      <c r="B441" s="123" t="s">
        <v>430</v>
      </c>
      <c r="C441" s="17"/>
      <c r="D441" s="16"/>
      <c r="E441" s="16"/>
      <c r="F441" s="18"/>
      <c r="G441" s="19"/>
      <c r="H441" s="16"/>
      <c r="I441" s="19"/>
      <c r="J441" s="16"/>
      <c r="K441" s="19"/>
      <c r="L441" s="16"/>
      <c r="M441" s="19"/>
      <c r="N441" s="16"/>
      <c r="O441" s="19"/>
      <c r="P441" s="16"/>
      <c r="Q441" s="19"/>
      <c r="R441" s="20"/>
      <c r="S441" s="16"/>
    </row>
    <row r="442" spans="1:19" ht="16.5" x14ac:dyDescent="0.25">
      <c r="A442" s="16"/>
      <c r="B442" s="123" t="s">
        <v>431</v>
      </c>
      <c r="C442" s="17"/>
      <c r="D442" s="16"/>
      <c r="E442" s="16"/>
      <c r="F442" s="18"/>
      <c r="G442" s="19"/>
      <c r="H442" s="16"/>
      <c r="I442" s="19"/>
      <c r="J442" s="16"/>
      <c r="K442" s="19"/>
      <c r="L442" s="16"/>
      <c r="M442" s="19"/>
      <c r="N442" s="16"/>
      <c r="O442" s="19"/>
      <c r="P442" s="16"/>
      <c r="Q442" s="19"/>
      <c r="R442" s="20"/>
      <c r="S442" s="16"/>
    </row>
    <row r="443" spans="1:19" ht="16.5" x14ac:dyDescent="0.25">
      <c r="A443" s="16"/>
      <c r="B443" s="123" t="s">
        <v>432</v>
      </c>
      <c r="C443" s="17"/>
      <c r="D443" s="16"/>
      <c r="E443" s="16"/>
      <c r="F443" s="18"/>
      <c r="G443" s="19"/>
      <c r="H443" s="16"/>
      <c r="I443" s="19"/>
      <c r="J443" s="16"/>
      <c r="K443" s="19"/>
      <c r="L443" s="16"/>
      <c r="M443" s="19"/>
      <c r="N443" s="16"/>
      <c r="O443" s="19"/>
      <c r="P443" s="16"/>
      <c r="Q443" s="19"/>
      <c r="R443" s="20"/>
      <c r="S443" s="16"/>
    </row>
    <row r="444" spans="1:19" ht="16.5" x14ac:dyDescent="0.25">
      <c r="A444" s="16"/>
      <c r="B444" s="123" t="s">
        <v>425</v>
      </c>
      <c r="C444" s="17"/>
      <c r="D444" s="16"/>
      <c r="E444" s="16"/>
      <c r="F444" s="18"/>
      <c r="G444" s="19"/>
      <c r="H444" s="16"/>
      <c r="I444" s="19"/>
      <c r="J444" s="16"/>
      <c r="K444" s="19"/>
      <c r="L444" s="16"/>
      <c r="M444" s="19"/>
      <c r="N444" s="16"/>
      <c r="O444" s="19"/>
      <c r="P444" s="16"/>
      <c r="Q444" s="19"/>
      <c r="R444" s="20"/>
      <c r="S444" s="16"/>
    </row>
    <row r="445" spans="1:19" ht="16.5" x14ac:dyDescent="0.25">
      <c r="A445" s="16"/>
      <c r="B445" s="123" t="s">
        <v>426</v>
      </c>
      <c r="C445" s="17"/>
      <c r="D445" s="16"/>
      <c r="E445" s="16"/>
      <c r="F445" s="18"/>
      <c r="G445" s="19"/>
      <c r="H445" s="16"/>
      <c r="I445" s="19"/>
      <c r="J445" s="16"/>
      <c r="K445" s="19"/>
      <c r="L445" s="16"/>
      <c r="M445" s="19"/>
      <c r="N445" s="16"/>
      <c r="O445" s="19"/>
      <c r="P445" s="16"/>
      <c r="Q445" s="19"/>
      <c r="R445" s="20"/>
      <c r="S445" s="16"/>
    </row>
    <row r="446" spans="1:19" ht="16.5" x14ac:dyDescent="0.25">
      <c r="A446" s="16"/>
      <c r="B446" s="123" t="s">
        <v>433</v>
      </c>
      <c r="C446" s="17"/>
      <c r="D446" s="16"/>
      <c r="E446" s="16"/>
      <c r="F446" s="18"/>
      <c r="G446" s="19"/>
      <c r="H446" s="16"/>
      <c r="I446" s="19"/>
      <c r="J446" s="16"/>
      <c r="K446" s="19"/>
      <c r="L446" s="16"/>
      <c r="M446" s="19"/>
      <c r="N446" s="16"/>
      <c r="O446" s="19"/>
      <c r="P446" s="16"/>
      <c r="Q446" s="19"/>
      <c r="R446" s="20"/>
      <c r="S446" s="16"/>
    </row>
    <row r="447" spans="1:19" ht="16.5" x14ac:dyDescent="0.25">
      <c r="A447" s="16"/>
      <c r="B447" s="123" t="s">
        <v>433</v>
      </c>
      <c r="C447" s="17"/>
      <c r="D447" s="16"/>
      <c r="E447" s="16"/>
      <c r="F447" s="18"/>
      <c r="G447" s="19"/>
      <c r="H447" s="16"/>
      <c r="I447" s="19"/>
      <c r="J447" s="16"/>
      <c r="K447" s="19"/>
      <c r="L447" s="16"/>
      <c r="M447" s="19"/>
      <c r="N447" s="16"/>
      <c r="O447" s="19"/>
      <c r="P447" s="16"/>
      <c r="Q447" s="19"/>
      <c r="R447" s="20"/>
      <c r="S447" s="16"/>
    </row>
    <row r="448" spans="1:19" ht="16.5" x14ac:dyDescent="0.25">
      <c r="A448" s="16"/>
      <c r="B448" s="123" t="s">
        <v>427</v>
      </c>
      <c r="C448" s="17"/>
      <c r="D448" s="16"/>
      <c r="E448" s="16"/>
      <c r="F448" s="18"/>
      <c r="G448" s="19"/>
      <c r="H448" s="16"/>
      <c r="I448" s="19"/>
      <c r="J448" s="16"/>
      <c r="K448" s="19"/>
      <c r="L448" s="16"/>
      <c r="M448" s="19"/>
      <c r="N448" s="16"/>
      <c r="O448" s="19"/>
      <c r="P448" s="16"/>
      <c r="Q448" s="19"/>
      <c r="R448" s="20"/>
      <c r="S448" s="16"/>
    </row>
    <row r="449" spans="1:19" ht="16.5" x14ac:dyDescent="0.25">
      <c r="A449" s="16"/>
      <c r="B449" s="123" t="s">
        <v>428</v>
      </c>
      <c r="C449" s="17"/>
      <c r="D449" s="16"/>
      <c r="E449" s="16"/>
      <c r="F449" s="18"/>
      <c r="G449" s="19"/>
      <c r="H449" s="16"/>
      <c r="I449" s="19"/>
      <c r="J449" s="16"/>
      <c r="K449" s="19"/>
      <c r="L449" s="16"/>
      <c r="M449" s="19"/>
      <c r="N449" s="16"/>
      <c r="O449" s="19"/>
      <c r="P449" s="16"/>
      <c r="Q449" s="19"/>
      <c r="R449" s="20"/>
      <c r="S449" s="16"/>
    </row>
    <row r="450" spans="1:19" ht="16.5" x14ac:dyDescent="0.25">
      <c r="A450" s="16"/>
      <c r="B450" s="123" t="s">
        <v>434</v>
      </c>
      <c r="C450" s="17"/>
      <c r="D450" s="16"/>
      <c r="E450" s="16"/>
      <c r="F450" s="18"/>
      <c r="G450" s="19"/>
      <c r="H450" s="16"/>
      <c r="I450" s="19"/>
      <c r="J450" s="16"/>
      <c r="K450" s="19"/>
      <c r="L450" s="16"/>
      <c r="M450" s="19"/>
      <c r="N450" s="16"/>
      <c r="O450" s="19"/>
      <c r="P450" s="16"/>
      <c r="Q450" s="19"/>
      <c r="R450" s="20"/>
      <c r="S450" s="16"/>
    </row>
    <row r="451" spans="1:19" ht="14.45" x14ac:dyDescent="0.3">
      <c r="A451" s="16"/>
      <c r="B451" s="123"/>
      <c r="C451" s="17"/>
      <c r="D451" s="16"/>
      <c r="E451" s="16"/>
      <c r="F451" s="18"/>
      <c r="G451" s="19"/>
      <c r="H451" s="16"/>
      <c r="I451" s="19"/>
      <c r="J451" s="16"/>
      <c r="K451" s="19"/>
      <c r="L451" s="16"/>
      <c r="M451" s="19"/>
      <c r="N451" s="16"/>
      <c r="O451" s="19"/>
      <c r="P451" s="16"/>
      <c r="Q451" s="19"/>
      <c r="R451" s="20"/>
      <c r="S451" s="16"/>
    </row>
    <row r="452" spans="1:19" ht="16.5" x14ac:dyDescent="0.25">
      <c r="A452" s="16"/>
      <c r="B452" s="17" t="s">
        <v>405</v>
      </c>
      <c r="C452" s="17"/>
      <c r="D452" s="16"/>
      <c r="E452" s="16"/>
      <c r="F452" s="18"/>
      <c r="G452" s="19"/>
      <c r="H452" s="16"/>
      <c r="I452" s="118" t="s">
        <v>408</v>
      </c>
      <c r="J452" s="16"/>
      <c r="K452" s="19"/>
      <c r="L452" s="16" t="s">
        <v>409</v>
      </c>
      <c r="M452" s="19" t="s">
        <v>410</v>
      </c>
      <c r="N452" s="16"/>
      <c r="O452" s="19"/>
      <c r="P452" s="16"/>
      <c r="Q452" s="19"/>
      <c r="R452" s="20"/>
      <c r="S452" s="16"/>
    </row>
    <row r="453" spans="1:19" ht="14.45" x14ac:dyDescent="0.3">
      <c r="A453" s="1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9"/>
      <c r="P453" s="16"/>
      <c r="Q453" s="19"/>
      <c r="R453" s="20"/>
      <c r="S453" s="16"/>
    </row>
    <row r="454" spans="1:19" x14ac:dyDescent="0.25">
      <c r="A454" s="16"/>
      <c r="B454" s="78" t="s">
        <v>25</v>
      </c>
      <c r="C454" s="78"/>
      <c r="D454" s="79"/>
      <c r="E454" s="79"/>
      <c r="F454" s="79"/>
      <c r="G454" s="1"/>
      <c r="H454" s="1"/>
      <c r="I454" s="1" t="s">
        <v>411</v>
      </c>
      <c r="J454" s="1"/>
      <c r="K454" s="1"/>
      <c r="L454" s="1" t="s">
        <v>409</v>
      </c>
      <c r="M454" s="1" t="s">
        <v>412</v>
      </c>
      <c r="N454" s="1"/>
      <c r="O454" s="19"/>
      <c r="P454" s="16"/>
      <c r="Q454" s="19"/>
      <c r="R454" s="20"/>
      <c r="S454" s="16"/>
    </row>
    <row r="455" spans="1:19" ht="14.45" x14ac:dyDescent="0.3">
      <c r="A455" s="16"/>
      <c r="B455" s="78"/>
      <c r="C455" s="78"/>
      <c r="D455" s="79"/>
      <c r="E455" s="79"/>
      <c r="F455" s="79"/>
      <c r="G455" s="1"/>
      <c r="H455" s="1"/>
      <c r="I455" s="1"/>
      <c r="J455" s="1"/>
      <c r="K455" s="1"/>
      <c r="L455" s="1"/>
      <c r="M455" s="1"/>
      <c r="N455" s="1"/>
      <c r="O455" s="19"/>
      <c r="P455" s="16"/>
      <c r="Q455" s="19"/>
      <c r="R455" s="20"/>
      <c r="S455" s="16"/>
    </row>
    <row r="456" spans="1:19" x14ac:dyDescent="0.25">
      <c r="A456" s="16"/>
      <c r="B456" s="132" t="s">
        <v>27</v>
      </c>
      <c r="C456" s="132"/>
      <c r="D456" s="133"/>
      <c r="E456" s="133"/>
      <c r="F456" s="133"/>
      <c r="G456" s="1"/>
      <c r="H456" s="1"/>
      <c r="I456" s="1" t="s">
        <v>413</v>
      </c>
      <c r="J456" s="1"/>
      <c r="K456" s="1"/>
      <c r="L456" s="1"/>
      <c r="M456" s="1" t="s">
        <v>414</v>
      </c>
      <c r="N456" s="1"/>
      <c r="O456" s="19"/>
      <c r="P456" s="16"/>
      <c r="Q456" s="19"/>
      <c r="R456" s="20"/>
      <c r="S456" s="16"/>
    </row>
    <row r="457" spans="1:19" ht="14.45" x14ac:dyDescent="0.3">
      <c r="A457" s="16"/>
      <c r="B457" s="78"/>
      <c r="C457" s="78"/>
      <c r="D457" s="79"/>
      <c r="E457" s="79"/>
      <c r="F457" s="79"/>
      <c r="G457" s="1"/>
      <c r="H457" s="1"/>
      <c r="I457" s="1"/>
      <c r="J457" s="1"/>
      <c r="K457" s="1"/>
      <c r="L457" s="1"/>
      <c r="M457" s="1"/>
      <c r="N457" s="1"/>
      <c r="O457" s="19"/>
      <c r="P457" s="16"/>
      <c r="Q457" s="19"/>
      <c r="R457" s="20"/>
      <c r="S457" s="16"/>
    </row>
    <row r="458" spans="1:19" x14ac:dyDescent="0.25">
      <c r="A458" s="1"/>
      <c r="B458" s="78" t="s">
        <v>407</v>
      </c>
      <c r="C458" s="78"/>
      <c r="D458" s="79"/>
      <c r="E458" s="79"/>
      <c r="F458" s="79"/>
      <c r="G458" s="1"/>
      <c r="H458" s="1"/>
      <c r="I458" s="1" t="s">
        <v>415</v>
      </c>
      <c r="J458" s="1"/>
      <c r="K458" s="1"/>
      <c r="L458" s="1" t="s">
        <v>409</v>
      </c>
      <c r="M458" s="1" t="s">
        <v>416</v>
      </c>
      <c r="N458" s="1"/>
      <c r="O458" s="1"/>
      <c r="P458" s="1"/>
      <c r="Q458" s="1"/>
      <c r="R458" s="1"/>
      <c r="S458" s="1"/>
    </row>
    <row r="459" spans="1:19" ht="14.45" x14ac:dyDescent="0.3">
      <c r="A459" s="1"/>
      <c r="B459" s="78"/>
      <c r="C459" s="78"/>
      <c r="D459" s="79"/>
      <c r="E459" s="79"/>
      <c r="F459" s="7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25">
      <c r="A460" s="1"/>
      <c r="B460" s="78" t="s">
        <v>406</v>
      </c>
      <c r="C460" s="78"/>
      <c r="D460" s="79"/>
      <c r="E460" s="79"/>
      <c r="F460" s="79"/>
      <c r="G460" s="1"/>
      <c r="H460" s="1"/>
      <c r="I460" s="118" t="s">
        <v>408</v>
      </c>
      <c r="J460" s="1"/>
      <c r="K460" s="1"/>
      <c r="L460" s="1"/>
      <c r="M460" s="1" t="s">
        <v>419</v>
      </c>
      <c r="N460" s="1"/>
      <c r="O460" s="1"/>
      <c r="P460" s="1"/>
      <c r="Q460" s="1"/>
      <c r="R460" s="1"/>
      <c r="S460" s="1"/>
    </row>
    <row r="461" spans="1:19" x14ac:dyDescent="0.25">
      <c r="A461" s="1"/>
      <c r="B461" s="78"/>
      <c r="C461" s="78"/>
      <c r="D461" s="79"/>
      <c r="E461" s="79"/>
      <c r="F461" s="79"/>
      <c r="G461" s="1"/>
      <c r="H461" s="1"/>
      <c r="I461" s="118" t="s">
        <v>417</v>
      </c>
      <c r="J461" s="1"/>
      <c r="K461" s="1"/>
      <c r="L461" s="1"/>
      <c r="M461" s="1" t="s">
        <v>418</v>
      </c>
      <c r="N461" s="1"/>
      <c r="O461" s="1"/>
      <c r="P461" s="1"/>
      <c r="Q461" s="1"/>
      <c r="R461" s="1"/>
      <c r="S461" s="1"/>
    </row>
    <row r="462" spans="1:19" x14ac:dyDescent="0.25">
      <c r="A462" s="1"/>
      <c r="B462" s="78"/>
      <c r="C462" s="78"/>
      <c r="D462" s="79"/>
      <c r="E462" s="79"/>
      <c r="F462" s="79"/>
      <c r="G462" s="1"/>
      <c r="H462" s="1"/>
      <c r="I462" s="1" t="s">
        <v>420</v>
      </c>
      <c r="J462" s="1"/>
      <c r="K462" s="1"/>
      <c r="L462" s="1"/>
      <c r="M462" s="1" t="s">
        <v>418</v>
      </c>
      <c r="N462" s="1"/>
      <c r="O462" s="1"/>
      <c r="P462" s="1"/>
      <c r="Q462" s="1"/>
      <c r="R462" s="1"/>
      <c r="S462" s="1"/>
    </row>
    <row r="463" spans="1:19" ht="14.45" x14ac:dyDescent="0.3">
      <c r="A463" s="1"/>
      <c r="B463" s="78"/>
      <c r="C463" s="78"/>
      <c r="D463" s="79"/>
      <c r="E463" s="79"/>
      <c r="F463" s="7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4.45" x14ac:dyDescent="0.3">
      <c r="A464" s="1"/>
      <c r="B464" s="21"/>
      <c r="C464" s="21"/>
      <c r="D464" s="22"/>
      <c r="E464" s="22"/>
      <c r="F464" s="2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x14ac:dyDescent="0.25">
      <c r="A465" s="134" t="s">
        <v>392</v>
      </c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x14ac:dyDescent="0.25">
      <c r="A466" s="134" t="s">
        <v>0</v>
      </c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x14ac:dyDescent="0.25">
      <c r="A467" s="134" t="s">
        <v>1</v>
      </c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x14ac:dyDescent="0.25">
      <c r="A468" s="134" t="s">
        <v>2</v>
      </c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ht="14.4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"/>
      <c r="R469" s="2"/>
      <c r="S469" s="2"/>
    </row>
    <row r="470" spans="1:19" ht="14.45" x14ac:dyDescent="0.3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</row>
    <row r="471" spans="1:19" ht="14.45" x14ac:dyDescent="0.3">
      <c r="A471" s="135"/>
      <c r="B471" s="135"/>
      <c r="C471" s="13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135"/>
      <c r="Q471" s="135"/>
      <c r="R471" s="135"/>
      <c r="S471" s="135"/>
    </row>
    <row r="472" spans="1:19" ht="18" x14ac:dyDescent="0.25">
      <c r="A472" s="136" t="s">
        <v>31</v>
      </c>
      <c r="B472" s="136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1:19" ht="15.6" x14ac:dyDescent="0.3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</row>
    <row r="474" spans="1:19" x14ac:dyDescent="0.25">
      <c r="A474" s="4" t="s">
        <v>4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28" t="s">
        <v>5</v>
      </c>
      <c r="O474" s="128"/>
      <c r="P474" s="128"/>
      <c r="Q474" s="128"/>
      <c r="R474" s="128"/>
      <c r="S474" s="128"/>
    </row>
    <row r="475" spans="1:19" ht="14.4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x14ac:dyDescent="0.25">
      <c r="A476" s="5" t="s">
        <v>6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9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129" t="s">
        <v>391</v>
      </c>
      <c r="R477" s="129"/>
      <c r="S477" s="129"/>
    </row>
    <row r="478" spans="1:19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115" t="s">
        <v>390</v>
      </c>
      <c r="R478" s="65"/>
      <c r="S478" s="65"/>
    </row>
    <row r="479" spans="1:19" x14ac:dyDescent="0.25">
      <c r="A479" s="130" t="s">
        <v>106</v>
      </c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</row>
    <row r="480" spans="1:19" thickBot="1" x14ac:dyDescent="0.35">
      <c r="A480" s="1"/>
      <c r="B480" s="21"/>
      <c r="C480" s="21"/>
      <c r="D480" s="22"/>
      <c r="E480" s="22"/>
      <c r="F480" s="2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6.25" thickBot="1" x14ac:dyDescent="0.3">
      <c r="A481" s="23" t="s">
        <v>8</v>
      </c>
      <c r="B481" s="24" t="s">
        <v>9</v>
      </c>
      <c r="C481" s="25" t="s">
        <v>10</v>
      </c>
      <c r="D481" s="25" t="s">
        <v>11</v>
      </c>
      <c r="E481" s="25" t="s">
        <v>12</v>
      </c>
      <c r="F481" s="25" t="s">
        <v>13</v>
      </c>
      <c r="G481" s="25" t="s">
        <v>147</v>
      </c>
      <c r="H481" s="25" t="s">
        <v>15</v>
      </c>
      <c r="I481" s="25" t="s">
        <v>16</v>
      </c>
      <c r="J481" s="25" t="s">
        <v>15</v>
      </c>
      <c r="K481" s="25" t="s">
        <v>17</v>
      </c>
      <c r="L481" s="25" t="s">
        <v>15</v>
      </c>
      <c r="M481" s="25" t="s">
        <v>18</v>
      </c>
      <c r="N481" s="25" t="s">
        <v>15</v>
      </c>
      <c r="O481" s="25" t="s">
        <v>14</v>
      </c>
      <c r="P481" s="25" t="s">
        <v>15</v>
      </c>
      <c r="Q481" s="25" t="s">
        <v>19</v>
      </c>
      <c r="R481" s="24" t="s">
        <v>20</v>
      </c>
      <c r="S481" s="26" t="s">
        <v>21</v>
      </c>
    </row>
    <row r="482" spans="1:19" x14ac:dyDescent="0.25">
      <c r="A482" s="98">
        <v>1</v>
      </c>
      <c r="B482" s="91">
        <v>51</v>
      </c>
      <c r="C482" s="92" t="s">
        <v>111</v>
      </c>
      <c r="D482" s="93">
        <v>1980</v>
      </c>
      <c r="E482" s="91"/>
      <c r="F482" s="94" t="s">
        <v>37</v>
      </c>
      <c r="G482" s="95">
        <f>VLOOKUP(B482,Альт!$B$22:$AR$101,27,FALSE)</f>
        <v>2.359953703703704E-2</v>
      </c>
      <c r="H482" s="91">
        <f>RANK(G482,$G$482:$G$487,1)</f>
        <v>2</v>
      </c>
      <c r="I482" s="95">
        <f>VLOOKUP(B482,Альт!$B$22:$AR$101,29,FALSE)-VLOOKUP(B482,Альт!$B$22:$AR$101,27,FALSE)</f>
        <v>1.5023148148148105E-3</v>
      </c>
      <c r="J482" s="91">
        <f>RANK(I482,$I$482:$I$487,1)</f>
        <v>1</v>
      </c>
      <c r="K482" s="96">
        <f>VLOOKUP(B482,Альт!$B$22:$AR$101,31,FALSE)-VLOOKUP(B482,Альт!$B$22:$AR$101,29,FALSE)</f>
        <v>5.4915509259259268E-2</v>
      </c>
      <c r="L482" s="91">
        <f>RANK(K482,$K$482:$K$487,1)</f>
        <v>1</v>
      </c>
      <c r="M482" s="95">
        <f>VLOOKUP(B482,Альт!$B$22:$AR$101,33,FALSE)-VLOOKUP(B482,Альт!$B$22:$AR$101,31,FALSE)</f>
        <v>8.2638888888889039E-4</v>
      </c>
      <c r="N482" s="91">
        <f>RANK(M482,$M$482:$M$487,1)</f>
        <v>1</v>
      </c>
      <c r="O482" s="95">
        <f>VLOOKUP(B482,Альт!$B$22:$AR$101,35,FALSE)-VLOOKUP(B482,Альт!$B$22:$AR$101,33,FALSE)</f>
        <v>3.1113425925925919E-2</v>
      </c>
      <c r="P482" s="91">
        <f>RANK(O482,$O$482:$O$487,1)</f>
        <v>1</v>
      </c>
      <c r="Q482" s="96">
        <f t="shared" ref="Q482:Q487" si="40">G482+I482+K482+M482+O482</f>
        <v>0.11195717592592593</v>
      </c>
      <c r="R482" s="97"/>
      <c r="S482" s="99">
        <v>2</v>
      </c>
    </row>
    <row r="483" spans="1:19" x14ac:dyDescent="0.25">
      <c r="A483" s="51">
        <v>2</v>
      </c>
      <c r="B483" s="11">
        <v>52</v>
      </c>
      <c r="C483" s="32" t="s">
        <v>112</v>
      </c>
      <c r="D483" s="29">
        <v>1988</v>
      </c>
      <c r="E483" s="11"/>
      <c r="F483" s="30" t="s">
        <v>37</v>
      </c>
      <c r="G483" s="68">
        <f>VLOOKUP(B483,Альт!$B$22:$AR$101,27,FALSE)</f>
        <v>2.294675925925926E-2</v>
      </c>
      <c r="H483" s="11">
        <f t="shared" ref="H483:H487" si="41">RANK(G483,$G$482:$G$487,1)</f>
        <v>1</v>
      </c>
      <c r="I483" s="68">
        <f>VLOOKUP(B483,Альт!$B$22:$AR$101,29,FALSE)-VLOOKUP(B483,Альт!$B$22:$AR$101,27,FALSE)</f>
        <v>2.238425925925925E-3</v>
      </c>
      <c r="J483" s="11">
        <f t="shared" ref="J483:J487" si="42">RANK(I483,$I$482:$I$487,1)</f>
        <v>3</v>
      </c>
      <c r="K483" s="69">
        <f>VLOOKUP(B483,Альт!$B$22:$AR$101,31,FALSE)-VLOOKUP(B483,Альт!$B$22:$AR$101,29,FALSE)</f>
        <v>5.8311342592592588E-2</v>
      </c>
      <c r="L483" s="11">
        <f t="shared" ref="L483:L487" si="43">RANK(K483,$K$482:$K$487,1)</f>
        <v>2</v>
      </c>
      <c r="M483" s="68">
        <f>VLOOKUP(B483,Альт!$B$22:$AR$101,33,FALSE)-VLOOKUP(B483,Альт!$B$22:$AR$101,31,FALSE)</f>
        <v>9.6875000000000433E-4</v>
      </c>
      <c r="N483" s="11">
        <f t="shared" ref="N483:N487" si="44">RANK(M483,$M$482:$M$487,1)</f>
        <v>3</v>
      </c>
      <c r="O483" s="68">
        <f>VLOOKUP(B483,Альт!$B$22:$AR$101,35,FALSE)-VLOOKUP(B483,Альт!$B$22:$AR$101,33,FALSE)</f>
        <v>3.938888888888889E-2</v>
      </c>
      <c r="P483" s="11">
        <f t="shared" ref="P483:P487" si="45">RANK(O483,$O$482:$O$487,1)</f>
        <v>3</v>
      </c>
      <c r="Q483" s="69">
        <f t="shared" si="40"/>
        <v>0.12385416666666667</v>
      </c>
      <c r="R483" s="15">
        <f>Q483-$Q$482</f>
        <v>1.1896990740740743E-2</v>
      </c>
      <c r="S483" s="55"/>
    </row>
    <row r="484" spans="1:19" x14ac:dyDescent="0.25">
      <c r="A484" s="51">
        <v>3</v>
      </c>
      <c r="B484" s="11">
        <v>60</v>
      </c>
      <c r="C484" s="32" t="s">
        <v>113</v>
      </c>
      <c r="D484" s="29">
        <v>1987</v>
      </c>
      <c r="E484" s="11"/>
      <c r="F484" s="30" t="s">
        <v>67</v>
      </c>
      <c r="G484" s="68">
        <f>VLOOKUP(B484,Альт!$B$22:$AR$101,27,FALSE)</f>
        <v>2.4996527777777777E-2</v>
      </c>
      <c r="H484" s="11">
        <f t="shared" si="41"/>
        <v>3</v>
      </c>
      <c r="I484" s="68">
        <f>VLOOKUP(B484,Альт!$B$22:$AR$101,29,FALSE)-VLOOKUP(B484,Альт!$B$22:$AR$101,27,FALSE)</f>
        <v>2.1296296296296306E-3</v>
      </c>
      <c r="J484" s="11">
        <f t="shared" si="42"/>
        <v>2</v>
      </c>
      <c r="K484" s="69">
        <f>VLOOKUP(B484,Альт!$B$22:$AR$101,31,FALSE)-VLOOKUP(B484,Альт!$B$22:$AR$101,29,FALSE)</f>
        <v>5.9085648148148151E-2</v>
      </c>
      <c r="L484" s="11">
        <f t="shared" si="43"/>
        <v>3</v>
      </c>
      <c r="M484" s="68">
        <f>VLOOKUP(B484,Альт!$B$22:$AR$101,33,FALSE)-VLOOKUP(B484,Альт!$B$22:$AR$101,31,FALSE)</f>
        <v>1.2604166666666666E-3</v>
      </c>
      <c r="N484" s="11">
        <f t="shared" si="44"/>
        <v>4</v>
      </c>
      <c r="O484" s="68">
        <f>VLOOKUP(B484,Альт!$B$22:$AR$101,35,FALSE)-VLOOKUP(B484,Альт!$B$22:$AR$101,33,FALSE)</f>
        <v>3.7636574074074058E-2</v>
      </c>
      <c r="P484" s="11">
        <f t="shared" si="45"/>
        <v>2</v>
      </c>
      <c r="Q484" s="69">
        <f t="shared" si="40"/>
        <v>0.12510879629629629</v>
      </c>
      <c r="R484" s="15">
        <f t="shared" ref="R484:R487" si="46">Q484-$Q$482</f>
        <v>1.3151620370370362E-2</v>
      </c>
      <c r="S484" s="55"/>
    </row>
    <row r="485" spans="1:19" x14ac:dyDescent="0.25">
      <c r="A485" s="51">
        <v>4</v>
      </c>
      <c r="B485" s="11">
        <v>28</v>
      </c>
      <c r="C485" s="32" t="s">
        <v>109</v>
      </c>
      <c r="D485" s="29">
        <v>1985</v>
      </c>
      <c r="E485" s="11"/>
      <c r="F485" s="30" t="s">
        <v>110</v>
      </c>
      <c r="G485" s="68">
        <f>VLOOKUP(B485,Альт!$B$22:$AR$101,27,FALSE)</f>
        <v>2.6732638888888886E-2</v>
      </c>
      <c r="H485" s="11">
        <f t="shared" si="41"/>
        <v>5</v>
      </c>
      <c r="I485" s="68">
        <f>VLOOKUP(B485,Альт!$B$22:$AR$101,29,FALSE)-VLOOKUP(B485,Альт!$B$22:$AR$101,27,FALSE)</f>
        <v>2.2407407407407445E-3</v>
      </c>
      <c r="J485" s="11">
        <f t="shared" si="42"/>
        <v>4</v>
      </c>
      <c r="K485" s="69">
        <f>VLOOKUP(B485,Альт!$B$22:$AR$101,31,FALSE)-VLOOKUP(B485,Альт!$B$22:$AR$101,29,FALSE)</f>
        <v>6.2303240740740742E-2</v>
      </c>
      <c r="L485" s="11">
        <f t="shared" si="43"/>
        <v>4</v>
      </c>
      <c r="M485" s="68">
        <f>VLOOKUP(B485,Альт!$B$22:$AR$101,33,FALSE)-VLOOKUP(B485,Альт!$B$22:$AR$101,31,FALSE)</f>
        <v>8.900462962962985E-4</v>
      </c>
      <c r="N485" s="11">
        <f t="shared" si="44"/>
        <v>2</v>
      </c>
      <c r="O485" s="68">
        <f>VLOOKUP(B485,Альт!$B$22:$AR$101,35,FALSE)-VLOOKUP(B485,Альт!$B$22:$AR$101,33,FALSE)</f>
        <v>4.1289351851851841E-2</v>
      </c>
      <c r="P485" s="11">
        <f t="shared" si="45"/>
        <v>4</v>
      </c>
      <c r="Q485" s="69">
        <f t="shared" si="40"/>
        <v>0.13345601851851852</v>
      </c>
      <c r="R485" s="15">
        <f t="shared" si="46"/>
        <v>2.149884259259259E-2</v>
      </c>
      <c r="S485" s="55"/>
    </row>
    <row r="486" spans="1:19" x14ac:dyDescent="0.25">
      <c r="A486" s="51">
        <v>5</v>
      </c>
      <c r="B486" s="11">
        <v>22</v>
      </c>
      <c r="C486" s="32" t="s">
        <v>107</v>
      </c>
      <c r="D486" s="29">
        <v>1981</v>
      </c>
      <c r="E486" s="11"/>
      <c r="F486" s="30" t="s">
        <v>33</v>
      </c>
      <c r="G486" s="68">
        <f>VLOOKUP(B486,Альт!$B$22:$AR$101,27,FALSE)</f>
        <v>2.5614583333333333E-2</v>
      </c>
      <c r="H486" s="11">
        <f t="shared" si="41"/>
        <v>4</v>
      </c>
      <c r="I486" s="68">
        <f>VLOOKUP(B486,Альт!$B$22:$AR$101,29,FALSE)-VLOOKUP(B486,Альт!$B$22:$AR$101,27,FALSE)</f>
        <v>3.3078703703703707E-3</v>
      </c>
      <c r="J486" s="11">
        <f t="shared" si="42"/>
        <v>5</v>
      </c>
      <c r="K486" s="69">
        <f>VLOOKUP(B486,Альт!$B$22:$AR$101,31,FALSE)-VLOOKUP(B486,Альт!$B$22:$AR$101,29,FALSE)</f>
        <v>6.3331018518518523E-2</v>
      </c>
      <c r="L486" s="11">
        <f t="shared" si="43"/>
        <v>5</v>
      </c>
      <c r="M486" s="68">
        <f>VLOOKUP(B486,Альт!$B$22:$AR$101,33,FALSE)-VLOOKUP(B486,Альт!$B$22:$AR$101,31,FALSE)</f>
        <v>2.166666666666664E-3</v>
      </c>
      <c r="N486" s="11">
        <f t="shared" si="44"/>
        <v>6</v>
      </c>
      <c r="O486" s="69">
        <f>VLOOKUP(B486,Альт!$B$22:$AR$101,35,FALSE)-VLOOKUP(B486,Альт!$B$22:$AR$101,33,FALSE)</f>
        <v>4.3379629629629629E-2</v>
      </c>
      <c r="P486" s="11">
        <f t="shared" si="45"/>
        <v>5</v>
      </c>
      <c r="Q486" s="69">
        <f t="shared" si="40"/>
        <v>0.13779976851851852</v>
      </c>
      <c r="R486" s="15">
        <f t="shared" si="46"/>
        <v>2.5842592592592598E-2</v>
      </c>
      <c r="S486" s="55"/>
    </row>
    <row r="487" spans="1:19" ht="15.75" thickBot="1" x14ac:dyDescent="0.3">
      <c r="A487" s="56">
        <v>6</v>
      </c>
      <c r="B487" s="57">
        <v>25</v>
      </c>
      <c r="C487" s="100" t="s">
        <v>108</v>
      </c>
      <c r="D487" s="101">
        <v>1983</v>
      </c>
      <c r="E487" s="57"/>
      <c r="F487" s="102" t="s">
        <v>33</v>
      </c>
      <c r="G487" s="89">
        <f>VLOOKUP(B487,Альт!$B$22:$AR$101,27,FALSE)</f>
        <v>2.7724537037037037E-2</v>
      </c>
      <c r="H487" s="57">
        <f t="shared" si="41"/>
        <v>6</v>
      </c>
      <c r="I487" s="89">
        <f>VLOOKUP(B487,Альт!$B$22:$AR$101,29,FALSE)-VLOOKUP(B487,Альт!$B$22:$AR$101,27,FALSE)</f>
        <v>4.4988425925925925E-3</v>
      </c>
      <c r="J487" s="57">
        <f t="shared" si="42"/>
        <v>6</v>
      </c>
      <c r="K487" s="90">
        <f>VLOOKUP(B487,Альт!$B$22:$AR$101,31,FALSE)-VLOOKUP(B487,Альт!$B$22:$AR$101,29,FALSE)</f>
        <v>7.1486111111111111E-2</v>
      </c>
      <c r="L487" s="57">
        <f t="shared" si="43"/>
        <v>6</v>
      </c>
      <c r="M487" s="89">
        <f>VLOOKUP(B487,Альт!$B$22:$AR$101,33,FALSE)-VLOOKUP(B487,Альт!$B$22:$AR$101,31,FALSE)</f>
        <v>1.8900462962962994E-3</v>
      </c>
      <c r="N487" s="57">
        <f t="shared" si="44"/>
        <v>5</v>
      </c>
      <c r="O487" s="90">
        <f>VLOOKUP(B487,Альт!$B$22:$AR$101,35,FALSE)-VLOOKUP(B487,Альт!$B$22:$AR$101,33,FALSE)</f>
        <v>5.0157407407407387E-2</v>
      </c>
      <c r="P487" s="57">
        <f t="shared" si="45"/>
        <v>6</v>
      </c>
      <c r="Q487" s="90">
        <f t="shared" si="40"/>
        <v>0.15575694444444443</v>
      </c>
      <c r="R487" s="103">
        <f t="shared" si="46"/>
        <v>4.3799768518518509E-2</v>
      </c>
      <c r="S487" s="62"/>
    </row>
    <row r="488" spans="1:19" ht="14.45" x14ac:dyDescent="0.3">
      <c r="A488" s="16"/>
      <c r="B488" s="16"/>
      <c r="C488" s="17"/>
      <c r="D488" s="16"/>
      <c r="E488" s="16"/>
      <c r="F488" s="18"/>
      <c r="G488" s="19"/>
      <c r="H488" s="16"/>
      <c r="I488" s="19"/>
      <c r="J488" s="16"/>
      <c r="K488" s="19"/>
      <c r="L488" s="16"/>
      <c r="M488" s="19"/>
      <c r="N488" s="16"/>
      <c r="O488" s="19"/>
      <c r="P488" s="16"/>
      <c r="Q488" s="19"/>
      <c r="R488" s="20"/>
      <c r="S488" s="16"/>
    </row>
    <row r="489" spans="1:19" ht="16.5" x14ac:dyDescent="0.25">
      <c r="A489" s="16"/>
      <c r="B489" s="123" t="s">
        <v>429</v>
      </c>
      <c r="C489" s="17"/>
      <c r="D489" s="16"/>
      <c r="E489" s="16"/>
      <c r="F489" s="18"/>
      <c r="G489" s="19"/>
      <c r="H489" s="16"/>
      <c r="I489" s="19"/>
      <c r="J489" s="16"/>
      <c r="K489" s="19"/>
      <c r="L489" s="16"/>
      <c r="M489" s="19"/>
      <c r="N489" s="16"/>
      <c r="O489" s="19"/>
      <c r="P489" s="16"/>
      <c r="Q489" s="19"/>
      <c r="R489" s="20"/>
      <c r="S489" s="16"/>
    </row>
    <row r="490" spans="1:19" ht="14.45" x14ac:dyDescent="0.3">
      <c r="A490" s="16"/>
      <c r="B490" s="16"/>
      <c r="C490" s="17"/>
      <c r="D490" s="16"/>
      <c r="E490" s="16"/>
      <c r="F490" s="18"/>
      <c r="G490" s="19"/>
      <c r="H490" s="16"/>
      <c r="I490" s="19"/>
      <c r="J490" s="16"/>
      <c r="K490" s="19"/>
      <c r="L490" s="16"/>
      <c r="M490" s="19"/>
      <c r="N490" s="16"/>
      <c r="O490" s="19"/>
      <c r="P490" s="16"/>
      <c r="Q490" s="19"/>
      <c r="R490" s="20"/>
      <c r="S490" s="16"/>
    </row>
    <row r="491" spans="1:19" ht="16.5" x14ac:dyDescent="0.25">
      <c r="A491" s="1"/>
      <c r="B491" s="17" t="s">
        <v>405</v>
      </c>
      <c r="C491" s="17"/>
      <c r="D491" s="16"/>
      <c r="E491" s="16"/>
      <c r="F491" s="18"/>
      <c r="G491" s="19"/>
      <c r="H491" s="16"/>
      <c r="I491" s="118" t="s">
        <v>408</v>
      </c>
      <c r="J491" s="16"/>
      <c r="K491" s="19"/>
      <c r="L491" s="16" t="s">
        <v>409</v>
      </c>
      <c r="M491" s="19" t="s">
        <v>410</v>
      </c>
      <c r="N491" s="16"/>
      <c r="O491" s="1"/>
      <c r="P491" s="1"/>
      <c r="Q491" s="1"/>
      <c r="R491" s="1"/>
      <c r="S491" s="1"/>
    </row>
    <row r="492" spans="1:19" ht="14.4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25">
      <c r="A493" s="1"/>
      <c r="B493" s="78" t="s">
        <v>25</v>
      </c>
      <c r="C493" s="78"/>
      <c r="D493" s="79"/>
      <c r="E493" s="79"/>
      <c r="F493" s="79"/>
      <c r="G493" s="1"/>
      <c r="H493" s="1"/>
      <c r="I493" s="1" t="s">
        <v>411</v>
      </c>
      <c r="J493" s="1"/>
      <c r="K493" s="1"/>
      <c r="L493" s="1" t="s">
        <v>409</v>
      </c>
      <c r="M493" s="1" t="s">
        <v>412</v>
      </c>
      <c r="N493" s="1"/>
      <c r="O493" s="1"/>
      <c r="P493" s="1"/>
      <c r="Q493" s="1"/>
      <c r="R493" s="1"/>
      <c r="S493" s="1"/>
    </row>
    <row r="494" spans="1:19" ht="14.45" x14ac:dyDescent="0.3">
      <c r="A494" s="1"/>
      <c r="B494" s="78"/>
      <c r="C494" s="78"/>
      <c r="D494" s="79"/>
      <c r="E494" s="79"/>
      <c r="F494" s="7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25">
      <c r="A495" s="1"/>
      <c r="B495" s="132" t="s">
        <v>27</v>
      </c>
      <c r="C495" s="132"/>
      <c r="D495" s="133"/>
      <c r="E495" s="133"/>
      <c r="F495" s="133"/>
      <c r="G495" s="1"/>
      <c r="H495" s="1"/>
      <c r="I495" s="1" t="s">
        <v>413</v>
      </c>
      <c r="J495" s="1"/>
      <c r="K495" s="1"/>
      <c r="L495" s="1"/>
      <c r="M495" s="1" t="s">
        <v>414</v>
      </c>
      <c r="N495" s="1"/>
      <c r="O495" s="1"/>
      <c r="P495" s="1"/>
      <c r="Q495" s="1"/>
      <c r="R495" s="1"/>
      <c r="S495" s="1"/>
    </row>
    <row r="496" spans="1:19" ht="14.45" x14ac:dyDescent="0.3">
      <c r="A496" s="1"/>
      <c r="B496" s="78"/>
      <c r="C496" s="78"/>
      <c r="D496" s="79"/>
      <c r="E496" s="79"/>
      <c r="F496" s="7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25">
      <c r="A497" s="1"/>
      <c r="B497" s="78" t="s">
        <v>407</v>
      </c>
      <c r="C497" s="78"/>
      <c r="D497" s="79"/>
      <c r="E497" s="79"/>
      <c r="F497" s="79"/>
      <c r="G497" s="1"/>
      <c r="H497" s="1"/>
      <c r="I497" s="1" t="s">
        <v>415</v>
      </c>
      <c r="J497" s="1"/>
      <c r="K497" s="1"/>
      <c r="L497" s="1" t="s">
        <v>409</v>
      </c>
      <c r="M497" s="1" t="s">
        <v>416</v>
      </c>
      <c r="N497" s="1"/>
      <c r="O497" s="1"/>
      <c r="P497" s="1"/>
      <c r="Q497" s="1"/>
      <c r="R497" s="1"/>
      <c r="S497" s="1"/>
    </row>
    <row r="498" spans="1:19" ht="14.45" x14ac:dyDescent="0.3">
      <c r="A498" s="1"/>
      <c r="B498" s="78"/>
      <c r="C498" s="78"/>
      <c r="D498" s="79"/>
      <c r="E498" s="79"/>
      <c r="F498" s="7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25">
      <c r="A499" s="1"/>
      <c r="B499" s="78" t="s">
        <v>406</v>
      </c>
      <c r="C499" s="78"/>
      <c r="D499" s="79"/>
      <c r="E499" s="79"/>
      <c r="F499" s="79"/>
      <c r="G499" s="1"/>
      <c r="H499" s="1"/>
      <c r="I499" s="118" t="s">
        <v>408</v>
      </c>
      <c r="J499" s="1"/>
      <c r="K499" s="1"/>
      <c r="L499" s="1"/>
      <c r="M499" s="1" t="s">
        <v>419</v>
      </c>
      <c r="N499" s="1"/>
      <c r="O499" s="1"/>
      <c r="P499" s="1"/>
      <c r="Q499" s="1"/>
      <c r="R499" s="1"/>
      <c r="S499" s="1"/>
    </row>
    <row r="500" spans="1:19" x14ac:dyDescent="0.25">
      <c r="A500" s="1"/>
      <c r="B500" s="78"/>
      <c r="C500" s="78"/>
      <c r="D500" s="79"/>
      <c r="E500" s="79"/>
      <c r="F500" s="79"/>
      <c r="G500" s="1"/>
      <c r="H500" s="1"/>
      <c r="I500" s="118" t="s">
        <v>417</v>
      </c>
      <c r="J500" s="1"/>
      <c r="K500" s="1"/>
      <c r="L500" s="1"/>
      <c r="M500" s="1" t="s">
        <v>418</v>
      </c>
      <c r="N500" s="1"/>
      <c r="O500" s="1"/>
      <c r="P500" s="1"/>
      <c r="Q500" s="1"/>
      <c r="R500" s="1"/>
      <c r="S500" s="1"/>
    </row>
    <row r="501" spans="1:19" x14ac:dyDescent="0.25">
      <c r="A501" s="1"/>
      <c r="B501" s="78"/>
      <c r="C501" s="78"/>
      <c r="D501" s="79"/>
      <c r="E501" s="79"/>
      <c r="F501" s="79"/>
      <c r="G501" s="1"/>
      <c r="H501" s="1"/>
      <c r="I501" s="1" t="s">
        <v>420</v>
      </c>
      <c r="J501" s="1"/>
      <c r="K501" s="1"/>
      <c r="L501" s="1"/>
      <c r="M501" s="1" t="s">
        <v>418</v>
      </c>
      <c r="N501" s="1"/>
      <c r="O501" s="1"/>
      <c r="P501" s="1"/>
      <c r="Q501" s="1"/>
      <c r="R501" s="1"/>
      <c r="S501" s="1"/>
    </row>
    <row r="502" spans="1:19" ht="14.45" x14ac:dyDescent="0.3">
      <c r="A502" s="1"/>
      <c r="B502" s="78"/>
      <c r="C502" s="78"/>
      <c r="D502" s="79"/>
      <c r="E502" s="79"/>
      <c r="F502" s="7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4.45" x14ac:dyDescent="0.3">
      <c r="A503" s="1"/>
      <c r="B503" s="21"/>
      <c r="C503" s="21"/>
      <c r="D503" s="22"/>
      <c r="E503" s="22"/>
      <c r="F503" s="2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25">
      <c r="A504" s="134" t="s">
        <v>392</v>
      </c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</row>
    <row r="505" spans="1:19" x14ac:dyDescent="0.25">
      <c r="A505" s="134" t="s">
        <v>0</v>
      </c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</row>
    <row r="506" spans="1:19" x14ac:dyDescent="0.25">
      <c r="A506" s="134" t="s">
        <v>1</v>
      </c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</row>
    <row r="507" spans="1:19" x14ac:dyDescent="0.25">
      <c r="A507" s="134" t="s">
        <v>2</v>
      </c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</row>
    <row r="508" spans="1:19" ht="14.4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"/>
      <c r="R508" s="2"/>
      <c r="S508" s="2"/>
    </row>
    <row r="509" spans="1:19" ht="14.45" x14ac:dyDescent="0.3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</row>
    <row r="510" spans="1:19" ht="14.45" x14ac:dyDescent="0.3">
      <c r="A510" s="135"/>
      <c r="B510" s="135"/>
      <c r="C510" s="13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135"/>
      <c r="Q510" s="135"/>
      <c r="R510" s="135"/>
      <c r="S510" s="135"/>
    </row>
    <row r="511" spans="1:19" ht="18" x14ac:dyDescent="0.25">
      <c r="A511" s="136" t="s">
        <v>114</v>
      </c>
      <c r="B511" s="136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</row>
    <row r="512" spans="1:19" ht="15.6" x14ac:dyDescent="0.3">
      <c r="A512" s="137"/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</row>
    <row r="513" spans="1:19" x14ac:dyDescent="0.25">
      <c r="A513" s="4" t="s">
        <v>4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28" t="s">
        <v>5</v>
      </c>
      <c r="O513" s="128"/>
      <c r="P513" s="128"/>
      <c r="Q513" s="128"/>
      <c r="R513" s="128"/>
      <c r="S513" s="128"/>
    </row>
    <row r="514" spans="1:19" ht="14.4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x14ac:dyDescent="0.25">
      <c r="A515" s="5" t="s">
        <v>6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9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129" t="s">
        <v>391</v>
      </c>
      <c r="R516" s="129"/>
      <c r="S516" s="129"/>
    </row>
    <row r="517" spans="1:19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115" t="s">
        <v>390</v>
      </c>
      <c r="R517" s="115"/>
      <c r="S517" s="115"/>
    </row>
    <row r="518" spans="1:19" x14ac:dyDescent="0.25">
      <c r="A518" s="138" t="s">
        <v>148</v>
      </c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</row>
    <row r="519" spans="1:19" thickBot="1" x14ac:dyDescent="0.35">
      <c r="A519" s="1"/>
      <c r="B519" s="21"/>
      <c r="C519" s="21"/>
      <c r="D519" s="22"/>
      <c r="E519" s="22"/>
      <c r="F519" s="2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6.25" thickBot="1" x14ac:dyDescent="0.3">
      <c r="A520" s="23" t="s">
        <v>8</v>
      </c>
      <c r="B520" s="24" t="s">
        <v>9</v>
      </c>
      <c r="C520" s="25" t="s">
        <v>10</v>
      </c>
      <c r="D520" s="25" t="s">
        <v>11</v>
      </c>
      <c r="E520" s="25" t="s">
        <v>12</v>
      </c>
      <c r="F520" s="25" t="s">
        <v>13</v>
      </c>
      <c r="G520" s="25" t="s">
        <v>147</v>
      </c>
      <c r="H520" s="25" t="s">
        <v>15</v>
      </c>
      <c r="I520" s="25" t="s">
        <v>16</v>
      </c>
      <c r="J520" s="25" t="s">
        <v>15</v>
      </c>
      <c r="K520" s="25" t="s">
        <v>17</v>
      </c>
      <c r="L520" s="25" t="s">
        <v>15</v>
      </c>
      <c r="M520" s="25" t="s">
        <v>18</v>
      </c>
      <c r="N520" s="25" t="s">
        <v>15</v>
      </c>
      <c r="O520" s="25" t="s">
        <v>14</v>
      </c>
      <c r="P520" s="25" t="s">
        <v>15</v>
      </c>
      <c r="Q520" s="25" t="s">
        <v>19</v>
      </c>
      <c r="R520" s="24" t="s">
        <v>20</v>
      </c>
      <c r="S520" s="26" t="s">
        <v>21</v>
      </c>
    </row>
    <row r="521" spans="1:19" x14ac:dyDescent="0.25">
      <c r="A521" s="98">
        <v>1</v>
      </c>
      <c r="B521" s="91">
        <v>75</v>
      </c>
      <c r="C521" s="92" t="s">
        <v>90</v>
      </c>
      <c r="D521" s="93">
        <v>1986</v>
      </c>
      <c r="E521" s="91"/>
      <c r="F521" s="94" t="s">
        <v>33</v>
      </c>
      <c r="G521" s="95">
        <f>VLOOKUP(B521,Альт!$B$22:$AR$101,27,FALSE)</f>
        <v>1.8549768518518518E-2</v>
      </c>
      <c r="H521" s="91">
        <f>RANK(G521,$G$521:$G$553,1)</f>
        <v>3</v>
      </c>
      <c r="I521" s="95">
        <f>VLOOKUP(B521,Альт!$B$22:$AR$101,29,FALSE)-VLOOKUP(B521,Альт!$B$22:$AR$101,27,FALSE)</f>
        <v>2.5243055555555574E-3</v>
      </c>
      <c r="J521" s="91">
        <f>RANK(I521,$I$521:$I$553,1)</f>
        <v>20</v>
      </c>
      <c r="K521" s="96">
        <f>VLOOKUP(B521,Альт!$B$22:$AR$101,31,FALSE)-VLOOKUP(B521,Альт!$B$22:$AR$101,29,FALSE)</f>
        <v>4.5103009259259252E-2</v>
      </c>
      <c r="L521" s="91">
        <f>RANK(K521,$K$521:$K$553,1)</f>
        <v>1</v>
      </c>
      <c r="M521" s="95">
        <f>VLOOKUP(B521,Альт!$B$22:$AR$101,33,FALSE)-VLOOKUP(B521,Альт!$B$22:$AR$101,31,FALSE)</f>
        <v>9.2361111111111116E-4</v>
      </c>
      <c r="N521" s="91">
        <f>RANK(M521,$M$521:$M$553,1)</f>
        <v>8</v>
      </c>
      <c r="O521" s="95">
        <f>VLOOKUP(B521,Альт!$B$22:$AR$101,35,FALSE)-VLOOKUP(B521,Альт!$B$22:$AR$101,33,FALSE)</f>
        <v>2.9140046296296296E-2</v>
      </c>
      <c r="P521" s="91">
        <f>RANK(O521,$O$521:$O$553,1)</f>
        <v>2</v>
      </c>
      <c r="Q521" s="96">
        <f>G521+I521+K521+M521+O521</f>
        <v>9.6240740740740738E-2</v>
      </c>
      <c r="R521" s="97"/>
      <c r="S521" s="99">
        <v>2</v>
      </c>
    </row>
    <row r="522" spans="1:19" x14ac:dyDescent="0.25">
      <c r="A522" s="51">
        <v>2</v>
      </c>
      <c r="B522" s="11">
        <v>41</v>
      </c>
      <c r="C522" s="32" t="s">
        <v>55</v>
      </c>
      <c r="D522" s="29">
        <v>1985</v>
      </c>
      <c r="E522" s="11"/>
      <c r="F522" s="30" t="s">
        <v>33</v>
      </c>
      <c r="G522" s="68">
        <f>VLOOKUP(B522,Альт!$B$22:$AR$101,27,FALSE)</f>
        <v>1.9909722222222224E-2</v>
      </c>
      <c r="H522" s="11">
        <f t="shared" ref="H522:H553" si="47">RANK(G522,$G$521:$G$553,1)</f>
        <v>5</v>
      </c>
      <c r="I522" s="68">
        <f>VLOOKUP(B522,Альт!$B$22:$AR$101,29,FALSE)-VLOOKUP(B522,Альт!$B$22:$AR$101,27,FALSE)</f>
        <v>1.2604166666666632E-3</v>
      </c>
      <c r="J522" s="11">
        <f t="shared" ref="J522:J553" si="48">RANK(I522,$I$521:$I$553,1)</f>
        <v>1</v>
      </c>
      <c r="K522" s="69">
        <f>VLOOKUP(B522,Альт!$B$22:$AR$101,31,FALSE)-VLOOKUP(B522,Альт!$B$22:$AR$101,29,FALSE)</f>
        <v>4.6104166666666682E-2</v>
      </c>
      <c r="L522" s="11">
        <f t="shared" ref="L522:L552" si="49">RANK(K522,$K$521:$K$553,1)</f>
        <v>2</v>
      </c>
      <c r="M522" s="68">
        <f>VLOOKUP(B522,Альт!$B$22:$AR$101,33,FALSE)-VLOOKUP(B522,Альт!$B$22:$AR$101,31,FALSE)</f>
        <v>1.2905092592592482E-3</v>
      </c>
      <c r="N522" s="11">
        <f t="shared" ref="N522:N552" si="50">RANK(M522,$M$521:$M$553,1)</f>
        <v>20</v>
      </c>
      <c r="O522" s="68">
        <f>VLOOKUP(B522,Альт!$B$22:$AR$101,35,FALSE)-VLOOKUP(B522,Альт!$B$22:$AR$101,33,FALSE)</f>
        <v>3.0055555555555558E-2</v>
      </c>
      <c r="P522" s="11">
        <f t="shared" ref="P522:P552" si="51">RANK(O522,$O$521:$O$553,1)</f>
        <v>3</v>
      </c>
      <c r="Q522" s="69">
        <f t="shared" ref="Q522:Q552" si="52">G522+I522+K522+M522+O522</f>
        <v>9.8620370370370372E-2</v>
      </c>
      <c r="R522" s="15">
        <f>Q522-$Q$521</f>
        <v>2.3796296296296343E-3</v>
      </c>
      <c r="S522" s="55">
        <v>2</v>
      </c>
    </row>
    <row r="523" spans="1:19" x14ac:dyDescent="0.25">
      <c r="A523" s="51">
        <v>3</v>
      </c>
      <c r="B523" s="11">
        <v>39</v>
      </c>
      <c r="C523" s="32" t="s">
        <v>53</v>
      </c>
      <c r="D523" s="29">
        <v>1980</v>
      </c>
      <c r="E523" s="11"/>
      <c r="F523" s="30" t="s">
        <v>49</v>
      </c>
      <c r="G523" s="68">
        <f>VLOOKUP(B523,Альт!$B$22:$AR$101,27,FALSE)</f>
        <v>2.3122685185185187E-2</v>
      </c>
      <c r="H523" s="11">
        <f t="shared" si="47"/>
        <v>13</v>
      </c>
      <c r="I523" s="68">
        <f>VLOOKUP(B523,Альт!$B$22:$AR$101,29,FALSE)-VLOOKUP(B523,Альт!$B$22:$AR$101,27,FALSE)</f>
        <v>1.6307870370370382E-3</v>
      </c>
      <c r="J523" s="11">
        <f t="shared" si="48"/>
        <v>3</v>
      </c>
      <c r="K523" s="69">
        <f>VLOOKUP(B523,Альт!$B$22:$AR$101,31,FALSE)-VLOOKUP(B523,Альт!$B$22:$AR$101,29,FALSE)</f>
        <v>4.9709490740740742E-2</v>
      </c>
      <c r="L523" s="11">
        <f t="shared" si="49"/>
        <v>4</v>
      </c>
      <c r="M523" s="68">
        <f>VLOOKUP(B523,Альт!$B$22:$AR$101,33,FALSE)-VLOOKUP(B523,Альт!$B$22:$AR$101,31,FALSE)</f>
        <v>6.6782407407406374E-4</v>
      </c>
      <c r="N523" s="11">
        <f t="shared" si="50"/>
        <v>1</v>
      </c>
      <c r="O523" s="68">
        <f>VLOOKUP(B523,Альт!$B$22:$AR$101,35,FALSE)-VLOOKUP(B523,Альт!$B$22:$AR$101,33,FALSE)</f>
        <v>2.8512731481481479E-2</v>
      </c>
      <c r="P523" s="11">
        <f t="shared" si="51"/>
        <v>1</v>
      </c>
      <c r="Q523" s="69">
        <f t="shared" si="52"/>
        <v>0.10364351851851851</v>
      </c>
      <c r="R523" s="15">
        <f t="shared" ref="R523:R552" si="53">Q523-$Q$521</f>
        <v>7.402777777777772E-3</v>
      </c>
      <c r="S523" s="55">
        <v>3</v>
      </c>
    </row>
    <row r="524" spans="1:19" x14ac:dyDescent="0.25">
      <c r="A524" s="51">
        <v>4</v>
      </c>
      <c r="B524" s="11">
        <v>74</v>
      </c>
      <c r="C524" s="32" t="s">
        <v>89</v>
      </c>
      <c r="D524" s="29">
        <v>1985</v>
      </c>
      <c r="E524" s="11"/>
      <c r="F524" s="30" t="s">
        <v>33</v>
      </c>
      <c r="G524" s="68">
        <f>VLOOKUP(B524,Альт!$B$22:$AR$101,27,FALSE)</f>
        <v>1.8340277777777778E-2</v>
      </c>
      <c r="H524" s="11">
        <f t="shared" si="47"/>
        <v>2</v>
      </c>
      <c r="I524" s="68">
        <f>VLOOKUP(B524,Альт!$B$22:$AR$101,29,FALSE)-VLOOKUP(B524,Альт!$B$22:$AR$101,27,FALSE)</f>
        <v>1.7488425925925935E-3</v>
      </c>
      <c r="J524" s="11">
        <f t="shared" si="48"/>
        <v>6</v>
      </c>
      <c r="K524" s="69">
        <f>VLOOKUP(B524,Альт!$B$22:$AR$101,31,FALSE)-VLOOKUP(B524,Альт!$B$22:$AR$101,29,FALSE)</f>
        <v>5.0547453703703699E-2</v>
      </c>
      <c r="L524" s="11">
        <f t="shared" si="49"/>
        <v>5</v>
      </c>
      <c r="M524" s="68">
        <f>VLOOKUP(B524,Альт!$B$22:$AR$101,33,FALSE)-VLOOKUP(B524,Альт!$B$22:$AR$101,31,FALSE)</f>
        <v>1.0208333333333319E-3</v>
      </c>
      <c r="N524" s="11">
        <f t="shared" si="50"/>
        <v>12</v>
      </c>
      <c r="O524" s="68">
        <f>VLOOKUP(B524,Альт!$B$22:$AR$101,35,FALSE)-VLOOKUP(B524,Альт!$B$22:$AR$101,33,FALSE)</f>
        <v>3.2775462962962965E-2</v>
      </c>
      <c r="P524" s="11">
        <f t="shared" si="51"/>
        <v>6</v>
      </c>
      <c r="Q524" s="69">
        <f t="shared" si="52"/>
        <v>0.10443287037037037</v>
      </c>
      <c r="R524" s="15">
        <f t="shared" si="53"/>
        <v>8.1921296296296325E-3</v>
      </c>
      <c r="S524" s="55">
        <v>3</v>
      </c>
    </row>
    <row r="525" spans="1:19" x14ac:dyDescent="0.25">
      <c r="A525" s="51">
        <v>5</v>
      </c>
      <c r="B525" s="11">
        <v>35</v>
      </c>
      <c r="C525" s="32" t="s">
        <v>47</v>
      </c>
      <c r="D525" s="29">
        <v>1986</v>
      </c>
      <c r="E525" s="11"/>
      <c r="F525" s="30" t="s">
        <v>33</v>
      </c>
      <c r="G525" s="68">
        <f>VLOOKUP(B525,Альт!$B$22:$AR$101,27,FALSE)</f>
        <v>1.8628472222222223E-2</v>
      </c>
      <c r="H525" s="11">
        <f t="shared" si="47"/>
        <v>4</v>
      </c>
      <c r="I525" s="68">
        <f>VLOOKUP(B525,Альт!$B$22:$AR$101,29,FALSE)-VLOOKUP(B525,Альт!$B$22:$AR$101,27,FALSE)</f>
        <v>1.8749999999999982E-3</v>
      </c>
      <c r="J525" s="11">
        <f t="shared" si="48"/>
        <v>11</v>
      </c>
      <c r="K525" s="69">
        <f>VLOOKUP(B525,Альт!$B$22:$AR$101,31,FALSE)-VLOOKUP(B525,Альт!$B$22:$AR$101,29,FALSE)</f>
        <v>5.2484953703703707E-2</v>
      </c>
      <c r="L525" s="11">
        <f t="shared" si="49"/>
        <v>8</v>
      </c>
      <c r="M525" s="68">
        <f>VLOOKUP(B525,Альт!$B$22:$AR$101,33,FALSE)-VLOOKUP(B525,Альт!$B$22:$AR$101,31,FALSE)</f>
        <v>7.1990740740740522E-4</v>
      </c>
      <c r="N525" s="11">
        <f t="shared" si="50"/>
        <v>2</v>
      </c>
      <c r="O525" s="68">
        <f>VLOOKUP(B525,Альт!$B$22:$AR$101,35,FALSE)-VLOOKUP(B525,Альт!$B$22:$AR$101,33,FALSE)</f>
        <v>3.3425925925925914E-2</v>
      </c>
      <c r="P525" s="11">
        <f t="shared" si="51"/>
        <v>7</v>
      </c>
      <c r="Q525" s="69">
        <f t="shared" si="52"/>
        <v>0.10713425925925925</v>
      </c>
      <c r="R525" s="15">
        <f t="shared" si="53"/>
        <v>1.0893518518518511E-2</v>
      </c>
      <c r="S525" s="55">
        <v>3</v>
      </c>
    </row>
    <row r="526" spans="1:19" x14ac:dyDescent="0.25">
      <c r="A526" s="51">
        <v>6</v>
      </c>
      <c r="B526" s="11">
        <v>81</v>
      </c>
      <c r="C526" s="32" t="s">
        <v>96</v>
      </c>
      <c r="D526" s="29">
        <v>2001</v>
      </c>
      <c r="E526" s="11"/>
      <c r="F526" s="30" t="s">
        <v>97</v>
      </c>
      <c r="G526" s="68">
        <f>VLOOKUP(B526,Альт!$B$22:$AR$101,27,FALSE)</f>
        <v>1.6457175925925927E-2</v>
      </c>
      <c r="H526" s="11">
        <f t="shared" si="47"/>
        <v>1</v>
      </c>
      <c r="I526" s="68">
        <f>VLOOKUP(B526,Альт!$B$22:$AR$101,29,FALSE)-VLOOKUP(B526,Альт!$B$22:$AR$101,27,FALSE)</f>
        <v>2.1400462962962961E-3</v>
      </c>
      <c r="J526" s="11">
        <f t="shared" si="48"/>
        <v>14</v>
      </c>
      <c r="K526" s="69">
        <f>VLOOKUP(B526,Альт!$B$22:$AR$101,31,FALSE)-VLOOKUP(B526,Альт!$B$22:$AR$101,29,FALSE)</f>
        <v>5.3504629629629624E-2</v>
      </c>
      <c r="L526" s="11">
        <f t="shared" si="49"/>
        <v>12</v>
      </c>
      <c r="M526" s="68">
        <f>VLOOKUP(B526,Альт!$B$22:$AR$101,33,FALSE)-VLOOKUP(B526,Альт!$B$22:$AR$101,31,FALSE)</f>
        <v>9.6875000000000433E-4</v>
      </c>
      <c r="N526" s="11">
        <f t="shared" si="50"/>
        <v>9</v>
      </c>
      <c r="O526" s="68">
        <f>VLOOKUP(B526,Альт!$B$22:$AR$101,35,FALSE)-VLOOKUP(B526,Альт!$B$22:$AR$101,33,FALSE)</f>
        <v>3.4160879629629631E-2</v>
      </c>
      <c r="P526" s="11">
        <f t="shared" si="51"/>
        <v>9</v>
      </c>
      <c r="Q526" s="69">
        <f t="shared" si="52"/>
        <v>0.10723148148148148</v>
      </c>
      <c r="R526" s="15">
        <f t="shared" si="53"/>
        <v>1.0990740740740745E-2</v>
      </c>
      <c r="S526" s="55">
        <v>3</v>
      </c>
    </row>
    <row r="527" spans="1:19" x14ac:dyDescent="0.25">
      <c r="A527" s="51">
        <v>7</v>
      </c>
      <c r="B527" s="11">
        <v>64</v>
      </c>
      <c r="C527" s="32" t="s">
        <v>78</v>
      </c>
      <c r="D527" s="29">
        <v>1987</v>
      </c>
      <c r="E527" s="11"/>
      <c r="F527" s="30" t="s">
        <v>33</v>
      </c>
      <c r="G527" s="68">
        <f>VLOOKUP(B527,Альт!$B$22:$AR$101,27,FALSE)</f>
        <v>2.1546296296296296E-2</v>
      </c>
      <c r="H527" s="11">
        <f t="shared" si="47"/>
        <v>9</v>
      </c>
      <c r="I527" s="68">
        <f>VLOOKUP(B527,Альт!$B$22:$AR$101,29,FALSE)-VLOOKUP(B527,Альт!$B$22:$AR$101,27,FALSE)</f>
        <v>1.7824074074074062E-3</v>
      </c>
      <c r="J527" s="11">
        <f t="shared" si="48"/>
        <v>7</v>
      </c>
      <c r="K527" s="69">
        <f>VLOOKUP(B527,Альт!$B$22:$AR$101,31,FALSE)-VLOOKUP(B527,Альт!$B$22:$AR$101,29,FALSE)</f>
        <v>5.2870370370370373E-2</v>
      </c>
      <c r="L527" s="11">
        <f t="shared" si="49"/>
        <v>10</v>
      </c>
      <c r="M527" s="68">
        <f>VLOOKUP(B527,Альт!$B$22:$AR$101,33,FALSE)-VLOOKUP(B527,Альт!$B$22:$AR$101,31,FALSE)</f>
        <v>1.0000000000000009E-3</v>
      </c>
      <c r="N527" s="11">
        <f t="shared" si="50"/>
        <v>10</v>
      </c>
      <c r="O527" s="68">
        <f>VLOOKUP(B527,Альт!$B$22:$AR$101,35,FALSE)-VLOOKUP(B527,Альт!$B$22:$AR$101,33,FALSE)</f>
        <v>3.0995370370370368E-2</v>
      </c>
      <c r="P527" s="11">
        <f t="shared" si="51"/>
        <v>4</v>
      </c>
      <c r="Q527" s="69">
        <f t="shared" si="52"/>
        <v>0.10819444444444444</v>
      </c>
      <c r="R527" s="15">
        <f t="shared" si="53"/>
        <v>1.1953703703703702E-2</v>
      </c>
      <c r="S527" s="55">
        <v>3</v>
      </c>
    </row>
    <row r="528" spans="1:19" x14ac:dyDescent="0.25">
      <c r="A528" s="51">
        <v>8</v>
      </c>
      <c r="B528" s="11">
        <v>76</v>
      </c>
      <c r="C528" s="32" t="s">
        <v>91</v>
      </c>
      <c r="D528" s="29">
        <v>1972</v>
      </c>
      <c r="E528" s="11"/>
      <c r="F528" s="30" t="s">
        <v>49</v>
      </c>
      <c r="G528" s="68">
        <f>VLOOKUP(B528,Альт!$B$22:$AR$101,27,FALSE)</f>
        <v>2.4940972222222222E-2</v>
      </c>
      <c r="H528" s="11">
        <f t="shared" si="47"/>
        <v>22</v>
      </c>
      <c r="I528" s="68">
        <f>VLOOKUP(B528,Альт!$B$22:$AR$101,29,FALSE)-VLOOKUP(B528,Альт!$B$22:$AR$101,27,FALSE)</f>
        <v>1.9675925925925972E-3</v>
      </c>
      <c r="J528" s="11">
        <f t="shared" si="48"/>
        <v>12</v>
      </c>
      <c r="K528" s="69">
        <f>VLOOKUP(B528,Альт!$B$22:$AR$101,31,FALSE)-VLOOKUP(B528,Альт!$B$22:$AR$101,29,FALSE)</f>
        <v>4.8958333333333326E-2</v>
      </c>
      <c r="L528" s="11">
        <f t="shared" si="49"/>
        <v>3</v>
      </c>
      <c r="M528" s="68">
        <f>VLOOKUP(B528,Альт!$B$22:$AR$101,33,FALSE)-VLOOKUP(B528,Альт!$B$22:$AR$101,31,FALSE)</f>
        <v>9.1898148148147896E-4</v>
      </c>
      <c r="N528" s="11">
        <f t="shared" si="50"/>
        <v>6</v>
      </c>
      <c r="O528" s="68">
        <f>VLOOKUP(B528,Альт!$B$22:$AR$101,35,FALSE)-VLOOKUP(B528,Альт!$B$22:$AR$101,33,FALSE)</f>
        <v>3.3738425925925922E-2</v>
      </c>
      <c r="P528" s="11">
        <f t="shared" si="51"/>
        <v>8</v>
      </c>
      <c r="Q528" s="69">
        <f t="shared" si="52"/>
        <v>0.11052430555555555</v>
      </c>
      <c r="R528" s="15">
        <f t="shared" si="53"/>
        <v>1.4283564814814811E-2</v>
      </c>
      <c r="S528" s="55"/>
    </row>
    <row r="529" spans="1:19" x14ac:dyDescent="0.25">
      <c r="A529" s="51">
        <v>9</v>
      </c>
      <c r="B529" s="11">
        <v>68</v>
      </c>
      <c r="C529" s="32" t="s">
        <v>82</v>
      </c>
      <c r="D529" s="29">
        <v>1979</v>
      </c>
      <c r="E529" s="11"/>
      <c r="F529" s="30" t="s">
        <v>33</v>
      </c>
      <c r="G529" s="68">
        <f>VLOOKUP(B529,Альт!$B$22:$AR$101,27,FALSE)</f>
        <v>2.1734953703703704E-2</v>
      </c>
      <c r="H529" s="11">
        <f t="shared" si="47"/>
        <v>10</v>
      </c>
      <c r="I529" s="68">
        <f>VLOOKUP(B529,Альт!$B$22:$AR$101,29,FALSE)-VLOOKUP(B529,Альт!$B$22:$AR$101,27,FALSE)</f>
        <v>1.8124999999999981E-3</v>
      </c>
      <c r="J529" s="11">
        <f t="shared" si="48"/>
        <v>8</v>
      </c>
      <c r="K529" s="69">
        <f>VLOOKUP(B529,Альт!$B$22:$AR$101,31,FALSE)-VLOOKUP(B529,Альт!$B$22:$AR$101,29,FALSE)</f>
        <v>5.0839120370370375E-2</v>
      </c>
      <c r="L529" s="11">
        <f t="shared" si="49"/>
        <v>6</v>
      </c>
      <c r="M529" s="68">
        <f>VLOOKUP(B529,Альт!$B$22:$AR$101,33,FALSE)-VLOOKUP(B529,Альт!$B$22:$AR$101,31,FALSE)</f>
        <v>1.1724537037036964E-3</v>
      </c>
      <c r="N529" s="11">
        <f t="shared" si="50"/>
        <v>17</v>
      </c>
      <c r="O529" s="68">
        <f>VLOOKUP(B529,Альт!$B$22:$AR$101,35,FALSE)-VLOOKUP(B529,Альт!$B$22:$AR$101,33,FALSE)</f>
        <v>3.6383101851851854E-2</v>
      </c>
      <c r="P529" s="11">
        <f t="shared" si="51"/>
        <v>13</v>
      </c>
      <c r="Q529" s="69">
        <f t="shared" si="52"/>
        <v>0.11194212962962963</v>
      </c>
      <c r="R529" s="15">
        <f t="shared" si="53"/>
        <v>1.570138888888889E-2</v>
      </c>
      <c r="S529" s="55"/>
    </row>
    <row r="530" spans="1:19" x14ac:dyDescent="0.25">
      <c r="A530" s="51">
        <v>10</v>
      </c>
      <c r="B530" s="11">
        <v>49</v>
      </c>
      <c r="C530" s="32" t="s">
        <v>63</v>
      </c>
      <c r="D530" s="29">
        <v>1983</v>
      </c>
      <c r="E530" s="11"/>
      <c r="F530" s="30" t="s">
        <v>33</v>
      </c>
      <c r="G530" s="68">
        <f>VLOOKUP(B530,Альт!$B$22:$AR$101,27,FALSE)</f>
        <v>2.0945601851851851E-2</v>
      </c>
      <c r="H530" s="11">
        <f t="shared" si="47"/>
        <v>8</v>
      </c>
      <c r="I530" s="68">
        <f>VLOOKUP(B530,Альт!$B$22:$AR$101,29,FALSE)-VLOOKUP(B530,Альт!$B$22:$AR$101,27,FALSE)</f>
        <v>2.3518518518518515E-3</v>
      </c>
      <c r="J530" s="11">
        <f t="shared" si="48"/>
        <v>15</v>
      </c>
      <c r="K530" s="69">
        <f>VLOOKUP(B530,Альт!$B$22:$AR$101,31,FALSE)-VLOOKUP(B530,Альт!$B$22:$AR$101,29,FALSE)</f>
        <v>5.5201388888888897E-2</v>
      </c>
      <c r="L530" s="11">
        <f t="shared" si="49"/>
        <v>15</v>
      </c>
      <c r="M530" s="68">
        <f>VLOOKUP(B530,Альт!$B$22:$AR$101,33,FALSE)-VLOOKUP(B530,Альт!$B$22:$AR$101,31,FALSE)</f>
        <v>1.0231481481481342E-3</v>
      </c>
      <c r="N530" s="11">
        <f t="shared" si="50"/>
        <v>13</v>
      </c>
      <c r="O530" s="68">
        <f>VLOOKUP(B530,Альт!$B$22:$AR$101,35,FALSE)-VLOOKUP(B530,Альт!$B$22:$AR$101,33,FALSE)</f>
        <v>3.5365740740740739E-2</v>
      </c>
      <c r="P530" s="11">
        <f t="shared" si="51"/>
        <v>10</v>
      </c>
      <c r="Q530" s="69">
        <f t="shared" si="52"/>
        <v>0.11488773148148147</v>
      </c>
      <c r="R530" s="15">
        <f t="shared" si="53"/>
        <v>1.8646990740740735E-2</v>
      </c>
      <c r="S530" s="55"/>
    </row>
    <row r="531" spans="1:19" x14ac:dyDescent="0.25">
      <c r="A531" s="51">
        <v>11</v>
      </c>
      <c r="B531" s="11">
        <v>21</v>
      </c>
      <c r="C531" s="32" t="s">
        <v>32</v>
      </c>
      <c r="D531" s="29">
        <v>1986</v>
      </c>
      <c r="E531" s="11"/>
      <c r="F531" s="30" t="s">
        <v>33</v>
      </c>
      <c r="G531" s="68">
        <f>VLOOKUP(B531,Альт!$B$22:$AR$101,27,FALSE)</f>
        <v>2.4452546296296295E-2</v>
      </c>
      <c r="H531" s="11">
        <f t="shared" si="47"/>
        <v>20</v>
      </c>
      <c r="I531" s="68">
        <f>VLOOKUP(B531,Альт!$B$22:$AR$101,29,FALSE)-VLOOKUP(B531,Альт!$B$22:$AR$101,27,FALSE)</f>
        <v>2.7789351851851864E-3</v>
      </c>
      <c r="J531" s="11">
        <f t="shared" si="48"/>
        <v>26</v>
      </c>
      <c r="K531" s="69">
        <f>VLOOKUP(B531,Альт!$B$22:$AR$101,31,FALSE)-VLOOKUP(B531,Альт!$B$22:$AR$101,29,FALSE)</f>
        <v>5.2755787037037039E-2</v>
      </c>
      <c r="L531" s="11">
        <f t="shared" si="49"/>
        <v>9</v>
      </c>
      <c r="M531" s="68">
        <f>VLOOKUP(B531,Альт!$B$22:$AR$101,33,FALSE)-VLOOKUP(B531,Альт!$B$22:$AR$101,31,FALSE)</f>
        <v>8.5300925925925475E-4</v>
      </c>
      <c r="N531" s="11">
        <f t="shared" si="50"/>
        <v>4</v>
      </c>
      <c r="O531" s="68">
        <f>VLOOKUP(B531,Альт!$B$22:$AR$101,35,FALSE)-VLOOKUP(B531,Альт!$B$22:$AR$101,33,FALSE)</f>
        <v>3.5967592592592593E-2</v>
      </c>
      <c r="P531" s="11">
        <f t="shared" si="51"/>
        <v>12</v>
      </c>
      <c r="Q531" s="69">
        <f t="shared" si="52"/>
        <v>0.11680787037037037</v>
      </c>
      <c r="R531" s="15">
        <f t="shared" si="53"/>
        <v>2.056712962962963E-2</v>
      </c>
      <c r="S531" s="55"/>
    </row>
    <row r="532" spans="1:19" x14ac:dyDescent="0.25">
      <c r="A532" s="51">
        <v>12</v>
      </c>
      <c r="B532" s="11">
        <v>36</v>
      </c>
      <c r="C532" s="32" t="s">
        <v>48</v>
      </c>
      <c r="D532" s="29">
        <v>1979</v>
      </c>
      <c r="E532" s="11"/>
      <c r="F532" s="30" t="s">
        <v>49</v>
      </c>
      <c r="G532" s="68">
        <f>VLOOKUP(B532,Альт!$B$22:$AR$101,27,FALSE)</f>
        <v>2.6618055555555551E-2</v>
      </c>
      <c r="H532" s="11">
        <f t="shared" si="47"/>
        <v>27</v>
      </c>
      <c r="I532" s="68">
        <f>VLOOKUP(B532,Альт!$B$22:$AR$101,29,FALSE)-VLOOKUP(B532,Альт!$B$22:$AR$101,27,FALSE)</f>
        <v>1.7291666666666705E-3</v>
      </c>
      <c r="J532" s="11">
        <f t="shared" si="48"/>
        <v>5</v>
      </c>
      <c r="K532" s="69">
        <f>VLOOKUP(B532,Альт!$B$22:$AR$101,31,FALSE)-VLOOKUP(B532,Альт!$B$22:$AR$101,29,FALSE)</f>
        <v>5.6700231481481483E-2</v>
      </c>
      <c r="L532" s="11">
        <f t="shared" si="49"/>
        <v>16</v>
      </c>
      <c r="M532" s="68">
        <f>VLOOKUP(B532,Альт!$B$22:$AR$101,33,FALSE)-VLOOKUP(B532,Альт!$B$22:$AR$101,31,FALSE)</f>
        <v>9.1898148148149283E-4</v>
      </c>
      <c r="N532" s="11">
        <f t="shared" si="50"/>
        <v>7</v>
      </c>
      <c r="O532" s="68">
        <f>VLOOKUP(B532,Альт!$B$22:$AR$101,35,FALSE)-VLOOKUP(B532,Альт!$B$22:$AR$101,33,FALSE)</f>
        <v>3.2248842592592586E-2</v>
      </c>
      <c r="P532" s="11">
        <f t="shared" si="51"/>
        <v>5</v>
      </c>
      <c r="Q532" s="69">
        <f t="shared" si="52"/>
        <v>0.11821527777777778</v>
      </c>
      <c r="R532" s="15">
        <f t="shared" si="53"/>
        <v>2.1974537037037042E-2</v>
      </c>
      <c r="S532" s="55"/>
    </row>
    <row r="533" spans="1:19" x14ac:dyDescent="0.25">
      <c r="A533" s="51">
        <v>13</v>
      </c>
      <c r="B533" s="11">
        <v>33</v>
      </c>
      <c r="C533" s="32" t="s">
        <v>45</v>
      </c>
      <c r="D533" s="29">
        <v>1975</v>
      </c>
      <c r="E533" s="11"/>
      <c r="F533" s="30" t="s">
        <v>33</v>
      </c>
      <c r="G533" s="68">
        <f>VLOOKUP(B533,Альт!$B$22:$AR$101,27,FALSE)</f>
        <v>2.3854166666666666E-2</v>
      </c>
      <c r="H533" s="11">
        <f t="shared" si="47"/>
        <v>18</v>
      </c>
      <c r="I533" s="68">
        <f>VLOOKUP(B533,Альт!$B$22:$AR$101,29,FALSE)-VLOOKUP(B533,Альт!$B$22:$AR$101,27,FALSE)</f>
        <v>1.7256944444444464E-3</v>
      </c>
      <c r="J533" s="11">
        <f t="shared" si="48"/>
        <v>4</v>
      </c>
      <c r="K533" s="69">
        <f>VLOOKUP(B533,Альт!$B$22:$AR$101,31,FALSE)-VLOOKUP(B533,Альт!$B$22:$AR$101,29,FALSE)</f>
        <v>5.3549768518518504E-2</v>
      </c>
      <c r="L533" s="11">
        <f t="shared" si="49"/>
        <v>13</v>
      </c>
      <c r="M533" s="68">
        <f>VLOOKUP(B533,Альт!$B$22:$AR$101,33,FALSE)-VLOOKUP(B533,Альт!$B$22:$AR$101,31,FALSE)</f>
        <v>8.3796296296298478E-4</v>
      </c>
      <c r="N533" s="11">
        <f t="shared" si="50"/>
        <v>3</v>
      </c>
      <c r="O533" s="68">
        <f>VLOOKUP(B533,Альт!$B$22:$AR$101,35,FALSE)-VLOOKUP(B533,Альт!$B$22:$AR$101,33,FALSE)</f>
        <v>3.8516203703703691E-2</v>
      </c>
      <c r="P533" s="11">
        <f t="shared" si="51"/>
        <v>19</v>
      </c>
      <c r="Q533" s="69">
        <f t="shared" si="52"/>
        <v>0.1184837962962963</v>
      </c>
      <c r="R533" s="15">
        <f t="shared" si="53"/>
        <v>2.2243055555555558E-2</v>
      </c>
      <c r="S533" s="55"/>
    </row>
    <row r="534" spans="1:19" x14ac:dyDescent="0.25">
      <c r="A534" s="51">
        <v>14</v>
      </c>
      <c r="B534" s="11">
        <v>23</v>
      </c>
      <c r="C534" s="32" t="s">
        <v>34</v>
      </c>
      <c r="D534" s="29">
        <v>1969</v>
      </c>
      <c r="E534" s="11"/>
      <c r="F534" s="30" t="s">
        <v>35</v>
      </c>
      <c r="G534" s="68">
        <f>VLOOKUP(B534,Альт!$B$22:$AR$101,27,FALSE)</f>
        <v>2.0663194444444446E-2</v>
      </c>
      <c r="H534" s="11">
        <f t="shared" si="47"/>
        <v>6</v>
      </c>
      <c r="I534" s="68">
        <f>VLOOKUP(B534,Альт!$B$22:$AR$101,29,FALSE)-VLOOKUP(B534,Альт!$B$22:$AR$101,27,FALSE)</f>
        <v>1.8310185185185165E-3</v>
      </c>
      <c r="J534" s="11">
        <f t="shared" si="48"/>
        <v>9</v>
      </c>
      <c r="K534" s="69">
        <f>VLOOKUP(B534,Альт!$B$22:$AR$101,31,FALSE)-VLOOKUP(B534,Альт!$B$22:$AR$101,29,FALSE)</f>
        <v>5.3068287037037032E-2</v>
      </c>
      <c r="L534" s="11">
        <f t="shared" si="49"/>
        <v>11</v>
      </c>
      <c r="M534" s="68">
        <f>VLOOKUP(B534,Альт!$B$22:$AR$101,33,FALSE)-VLOOKUP(B534,Альт!$B$22:$AR$101,31,FALSE)</f>
        <v>1.2407407407407506E-3</v>
      </c>
      <c r="N534" s="11">
        <f t="shared" si="50"/>
        <v>19</v>
      </c>
      <c r="O534" s="69">
        <f>VLOOKUP(B534,Альт!$B$22:$AR$101,35,FALSE)-VLOOKUP(B534,Альт!$B$22:$AR$101,33,FALSE)</f>
        <v>4.2306712962962956E-2</v>
      </c>
      <c r="P534" s="11">
        <f t="shared" si="51"/>
        <v>30</v>
      </c>
      <c r="Q534" s="69">
        <f t="shared" si="52"/>
        <v>0.1191099537037037</v>
      </c>
      <c r="R534" s="15">
        <f t="shared" si="53"/>
        <v>2.2869212962962959E-2</v>
      </c>
      <c r="S534" s="55"/>
    </row>
    <row r="535" spans="1:19" x14ac:dyDescent="0.25">
      <c r="A535" s="51">
        <v>15</v>
      </c>
      <c r="B535" s="11">
        <v>26</v>
      </c>
      <c r="C535" s="32" t="s">
        <v>38</v>
      </c>
      <c r="D535" s="29">
        <v>1971</v>
      </c>
      <c r="E535" s="11"/>
      <c r="F535" s="30" t="s">
        <v>33</v>
      </c>
      <c r="G535" s="68">
        <f>VLOOKUP(B535,Альт!$B$22:$AR$101,27,FALSE)</f>
        <v>2.6952546296296297E-2</v>
      </c>
      <c r="H535" s="11">
        <f t="shared" si="47"/>
        <v>29</v>
      </c>
      <c r="I535" s="68">
        <f>VLOOKUP(B535,Альт!$B$22:$AR$101,29,FALSE)-VLOOKUP(B535,Альт!$B$22:$AR$101,27,FALSE)</f>
        <v>2.3622685185185135E-3</v>
      </c>
      <c r="J535" s="11">
        <f t="shared" si="48"/>
        <v>16</v>
      </c>
      <c r="K535" s="69">
        <f>VLOOKUP(B535,Альт!$B$22:$AR$101,31,FALSE)-VLOOKUP(B535,Альт!$B$22:$AR$101,29,FALSE)</f>
        <v>5.1702546296296309E-2</v>
      </c>
      <c r="L535" s="11">
        <f t="shared" si="49"/>
        <v>7</v>
      </c>
      <c r="M535" s="68">
        <f>VLOOKUP(B535,Альт!$B$22:$AR$101,33,FALSE)-VLOOKUP(B535,Альт!$B$22:$AR$101,31,FALSE)</f>
        <v>1.1817129629629608E-3</v>
      </c>
      <c r="N535" s="11">
        <f t="shared" si="50"/>
        <v>18</v>
      </c>
      <c r="O535" s="68">
        <f>VLOOKUP(B535,Альт!$B$22:$AR$101,35,FALSE)-VLOOKUP(B535,Альт!$B$22:$AR$101,33,FALSE)</f>
        <v>3.9252314814814809E-2</v>
      </c>
      <c r="P535" s="11">
        <f t="shared" si="51"/>
        <v>24</v>
      </c>
      <c r="Q535" s="69">
        <f t="shared" si="52"/>
        <v>0.12145138888888889</v>
      </c>
      <c r="R535" s="15">
        <f t="shared" si="53"/>
        <v>2.5210648148148149E-2</v>
      </c>
      <c r="S535" s="55"/>
    </row>
    <row r="536" spans="1:19" x14ac:dyDescent="0.25">
      <c r="A536" s="51">
        <v>16</v>
      </c>
      <c r="B536" s="11">
        <v>40</v>
      </c>
      <c r="C536" s="32" t="s">
        <v>54</v>
      </c>
      <c r="D536" s="29">
        <v>1981</v>
      </c>
      <c r="E536" s="11"/>
      <c r="F536" s="30" t="s">
        <v>33</v>
      </c>
      <c r="G536" s="68">
        <f>VLOOKUP(B536,Альт!$B$22:$AR$101,27,FALSE)</f>
        <v>2.3041666666666669E-2</v>
      </c>
      <c r="H536" s="11">
        <f t="shared" si="47"/>
        <v>12</v>
      </c>
      <c r="I536" s="68">
        <f>VLOOKUP(B536,Альт!$B$22:$AR$101,29,FALSE)-VLOOKUP(B536,Альт!$B$22:$AR$101,27,FALSE)</f>
        <v>2.586805555555554E-3</v>
      </c>
      <c r="J536" s="11">
        <f t="shared" si="48"/>
        <v>23</v>
      </c>
      <c r="K536" s="69">
        <f>VLOOKUP(B536,Альт!$B$22:$AR$101,31,FALSE)-VLOOKUP(B536,Альт!$B$22:$AR$101,29,FALSE)</f>
        <v>5.6701388888888885E-2</v>
      </c>
      <c r="L536" s="11">
        <f t="shared" si="49"/>
        <v>17</v>
      </c>
      <c r="M536" s="68">
        <f>VLOOKUP(B536,Альт!$B$22:$AR$101,33,FALSE)-VLOOKUP(B536,Альт!$B$22:$AR$101,31,FALSE)</f>
        <v>1.0543981481481446E-3</v>
      </c>
      <c r="N536" s="11">
        <f t="shared" si="50"/>
        <v>14</v>
      </c>
      <c r="O536" s="68">
        <f>VLOOKUP(B536,Альт!$B$22:$AR$101,35,FALSE)-VLOOKUP(B536,Альт!$B$22:$AR$101,33,FALSE)</f>
        <v>3.8501157407407421E-2</v>
      </c>
      <c r="P536" s="11">
        <f t="shared" si="51"/>
        <v>18</v>
      </c>
      <c r="Q536" s="69">
        <f t="shared" si="52"/>
        <v>0.12188541666666668</v>
      </c>
      <c r="R536" s="15">
        <f t="shared" si="53"/>
        <v>2.5644675925925939E-2</v>
      </c>
      <c r="S536" s="55"/>
    </row>
    <row r="537" spans="1:19" x14ac:dyDescent="0.25">
      <c r="A537" s="51">
        <v>17</v>
      </c>
      <c r="B537" s="11">
        <v>42</v>
      </c>
      <c r="C537" s="32" t="s">
        <v>56</v>
      </c>
      <c r="D537" s="29">
        <v>1986</v>
      </c>
      <c r="E537" s="11"/>
      <c r="F537" s="30" t="s">
        <v>33</v>
      </c>
      <c r="G537" s="68">
        <f>VLOOKUP(B537,Альт!$B$22:$AR$101,27,FALSE)</f>
        <v>2.577662037037037E-2</v>
      </c>
      <c r="H537" s="11">
        <f t="shared" si="47"/>
        <v>24</v>
      </c>
      <c r="I537" s="68">
        <f>VLOOKUP(B537,Альт!$B$22:$AR$101,29,FALSE)-VLOOKUP(B537,Альт!$B$22:$AR$101,27,FALSE)</f>
        <v>3.5254629629629664E-3</v>
      </c>
      <c r="J537" s="11">
        <f t="shared" si="48"/>
        <v>29</v>
      </c>
      <c r="K537" s="69">
        <f>VLOOKUP(B537,Альт!$B$22:$AR$101,31,FALSE)-VLOOKUP(B537,Альт!$B$22:$AR$101,29,FALSE)</f>
        <v>5.4079861111111113E-2</v>
      </c>
      <c r="L537" s="11">
        <f t="shared" si="49"/>
        <v>14</v>
      </c>
      <c r="M537" s="68">
        <f>VLOOKUP(B537,Альт!$B$22:$AR$101,33,FALSE)-VLOOKUP(B537,Альт!$B$22:$AR$101,31,FALSE)</f>
        <v>1.5914351851851749E-3</v>
      </c>
      <c r="N537" s="11">
        <f t="shared" si="50"/>
        <v>26</v>
      </c>
      <c r="O537" s="68">
        <f>VLOOKUP(B537,Альт!$B$22:$AR$101,35,FALSE)-VLOOKUP(B537,Альт!$B$22:$AR$101,33,FALSE)</f>
        <v>3.8259259259259271E-2</v>
      </c>
      <c r="P537" s="11">
        <f t="shared" si="51"/>
        <v>17</v>
      </c>
      <c r="Q537" s="69">
        <f t="shared" si="52"/>
        <v>0.1232326388888889</v>
      </c>
      <c r="R537" s="15">
        <f t="shared" si="53"/>
        <v>2.6991898148148161E-2</v>
      </c>
      <c r="S537" s="55"/>
    </row>
    <row r="538" spans="1:19" x14ac:dyDescent="0.25">
      <c r="A538" s="51">
        <v>18</v>
      </c>
      <c r="B538" s="11">
        <v>72</v>
      </c>
      <c r="C538" s="32" t="s">
        <v>87</v>
      </c>
      <c r="D538" s="29">
        <v>1981</v>
      </c>
      <c r="E538" s="11"/>
      <c r="F538" s="30" t="s">
        <v>33</v>
      </c>
      <c r="G538" s="68">
        <f>VLOOKUP(B538,Альт!$B$22:$AR$101,27,FALSE)</f>
        <v>2.0689814814814814E-2</v>
      </c>
      <c r="H538" s="11">
        <f t="shared" si="47"/>
        <v>7</v>
      </c>
      <c r="I538" s="68">
        <f>VLOOKUP(B538,Альт!$B$22:$AR$101,29,FALSE)-VLOOKUP(B538,Альт!$B$22:$AR$101,27,FALSE)</f>
        <v>2.6747685185185242E-3</v>
      </c>
      <c r="J538" s="11">
        <f t="shared" si="48"/>
        <v>24</v>
      </c>
      <c r="K538" s="69">
        <f>VLOOKUP(B538,Альт!$B$22:$AR$101,31,FALSE)-VLOOKUP(B538,Альт!$B$22:$AR$101,29,FALSE)</f>
        <v>5.908217592592592E-2</v>
      </c>
      <c r="L538" s="11">
        <f t="shared" si="49"/>
        <v>20</v>
      </c>
      <c r="M538" s="68">
        <f>VLOOKUP(B538,Альт!$B$22:$AR$101,33,FALSE)-VLOOKUP(B538,Альт!$B$22:$AR$101,31,FALSE)</f>
        <v>1.0879629629629711E-3</v>
      </c>
      <c r="N538" s="11">
        <f t="shared" si="50"/>
        <v>16</v>
      </c>
      <c r="O538" s="68">
        <f>VLOOKUP(B538,Альт!$B$22:$AR$101,35,FALSE)-VLOOKUP(B538,Альт!$B$22:$AR$101,33,FALSE)</f>
        <v>4.0168981481481472E-2</v>
      </c>
      <c r="P538" s="11">
        <f t="shared" si="51"/>
        <v>27</v>
      </c>
      <c r="Q538" s="69">
        <f t="shared" si="52"/>
        <v>0.1237037037037037</v>
      </c>
      <c r="R538" s="15">
        <f t="shared" si="53"/>
        <v>2.7462962962962967E-2</v>
      </c>
      <c r="S538" s="55"/>
    </row>
    <row r="539" spans="1:19" x14ac:dyDescent="0.25">
      <c r="A539" s="51">
        <v>19</v>
      </c>
      <c r="B539" s="11">
        <v>27</v>
      </c>
      <c r="C539" s="32" t="s">
        <v>39</v>
      </c>
      <c r="D539" s="29">
        <v>1984</v>
      </c>
      <c r="E539" s="11"/>
      <c r="F539" s="30" t="s">
        <v>33</v>
      </c>
      <c r="G539" s="68">
        <f>VLOOKUP(B539,Альт!$B$22:$AR$101,27,FALSE)</f>
        <v>2.2422453703703705E-2</v>
      </c>
      <c r="H539" s="11">
        <f t="shared" si="47"/>
        <v>11</v>
      </c>
      <c r="I539" s="68">
        <f>VLOOKUP(B539,Альт!$B$22:$AR$101,29,FALSE)-VLOOKUP(B539,Альт!$B$22:$AR$101,27,FALSE)</f>
        <v>1.8379629629629649E-3</v>
      </c>
      <c r="J539" s="11">
        <f t="shared" si="48"/>
        <v>10</v>
      </c>
      <c r="K539" s="69">
        <f>VLOOKUP(B539,Альт!$B$22:$AR$101,31,FALSE)-VLOOKUP(B539,Альт!$B$22:$AR$101,29,FALSE)</f>
        <v>6.1746527777777768E-2</v>
      </c>
      <c r="L539" s="11">
        <f t="shared" si="49"/>
        <v>26</v>
      </c>
      <c r="M539" s="68">
        <f>VLOOKUP(B539,Альт!$B$22:$AR$101,33,FALSE)-VLOOKUP(B539,Альт!$B$22:$AR$101,31,FALSE)</f>
        <v>1.8101851851851924E-3</v>
      </c>
      <c r="N539" s="11">
        <f t="shared" si="50"/>
        <v>28</v>
      </c>
      <c r="O539" s="68">
        <f>VLOOKUP(B539,Альт!$B$22:$AR$101,35,FALSE)-VLOOKUP(B539,Альт!$B$22:$AR$101,33,FALSE)</f>
        <v>3.7133101851851855E-2</v>
      </c>
      <c r="P539" s="11">
        <f t="shared" si="51"/>
        <v>15</v>
      </c>
      <c r="Q539" s="69">
        <f t="shared" si="52"/>
        <v>0.12495023148148149</v>
      </c>
      <c r="R539" s="15">
        <f t="shared" si="53"/>
        <v>2.8709490740740751E-2</v>
      </c>
      <c r="S539" s="55"/>
    </row>
    <row r="540" spans="1:19" x14ac:dyDescent="0.25">
      <c r="A540" s="51">
        <v>20</v>
      </c>
      <c r="B540" s="11">
        <v>90</v>
      </c>
      <c r="C540" s="32" t="s">
        <v>105</v>
      </c>
      <c r="D540" s="29">
        <v>1952</v>
      </c>
      <c r="E540" s="11"/>
      <c r="F540" s="30" t="s">
        <v>33</v>
      </c>
      <c r="G540" s="68">
        <f>VLOOKUP(B540,Альт!$B$22:$AR$101,27,FALSE)</f>
        <v>2.3614583333333338E-2</v>
      </c>
      <c r="H540" s="11">
        <f t="shared" si="47"/>
        <v>17</v>
      </c>
      <c r="I540" s="68">
        <f>VLOOKUP(B540,Альт!$B$22:$AR$101,29,FALSE)-VLOOKUP(B540,Альт!$B$22:$AR$101,27,FALSE)</f>
        <v>2.5520833333333298E-3</v>
      </c>
      <c r="J540" s="11">
        <f t="shared" si="48"/>
        <v>22</v>
      </c>
      <c r="K540" s="69">
        <f>VLOOKUP(B540,Альт!$B$22:$AR$101,31,FALSE)-VLOOKUP(B540,Альт!$B$22:$AR$101,29,FALSE)</f>
        <v>5.9151620370370361E-2</v>
      </c>
      <c r="L540" s="11">
        <f t="shared" si="49"/>
        <v>22</v>
      </c>
      <c r="M540" s="68">
        <f>VLOOKUP(B540,Альт!$B$22:$AR$101,33,FALSE)-VLOOKUP(B540,Альт!$B$22:$AR$101,31,FALSE)</f>
        <v>1.0127314814814964E-3</v>
      </c>
      <c r="N540" s="11">
        <f t="shared" si="50"/>
        <v>11</v>
      </c>
      <c r="O540" s="68">
        <f>VLOOKUP(B540,Альт!$B$22:$AR$101,35,FALSE)-VLOOKUP(B540,Альт!$B$22:$AR$101,33,FALSE)</f>
        <v>3.9118055555555545E-2</v>
      </c>
      <c r="P540" s="11">
        <f t="shared" si="51"/>
        <v>21</v>
      </c>
      <c r="Q540" s="69">
        <f t="shared" si="52"/>
        <v>0.12544907407407407</v>
      </c>
      <c r="R540" s="15">
        <f t="shared" si="53"/>
        <v>2.9208333333333336E-2</v>
      </c>
      <c r="S540" s="55"/>
    </row>
    <row r="541" spans="1:19" x14ac:dyDescent="0.25">
      <c r="A541" s="51">
        <v>21</v>
      </c>
      <c r="B541" s="11">
        <v>37</v>
      </c>
      <c r="C541" s="32" t="s">
        <v>50</v>
      </c>
      <c r="D541" s="29">
        <v>1981</v>
      </c>
      <c r="E541" s="11"/>
      <c r="F541" s="30" t="s">
        <v>33</v>
      </c>
      <c r="G541" s="68">
        <f>VLOOKUP(B541,Альт!$B$22:$AR$101,27,FALSE)</f>
        <v>2.4793981481481483E-2</v>
      </c>
      <c r="H541" s="11">
        <f t="shared" si="47"/>
        <v>21</v>
      </c>
      <c r="I541" s="68">
        <f>VLOOKUP(B541,Альт!$B$22:$AR$101,29,FALSE)-VLOOKUP(B541,Альт!$B$22:$AR$101,27,FALSE)</f>
        <v>2.5277777777777746E-3</v>
      </c>
      <c r="J541" s="11">
        <f t="shared" si="48"/>
        <v>21</v>
      </c>
      <c r="K541" s="69">
        <f>VLOOKUP(B541,Альт!$B$22:$AR$101,31,FALSE)-VLOOKUP(B541,Альт!$B$22:$AR$101,29,FALSE)</f>
        <v>5.8479166666666665E-2</v>
      </c>
      <c r="L541" s="11">
        <f t="shared" si="49"/>
        <v>19</v>
      </c>
      <c r="M541" s="68">
        <f>VLOOKUP(B541,Альт!$B$22:$AR$101,33,FALSE)-VLOOKUP(B541,Альт!$B$22:$AR$101,31,FALSE)</f>
        <v>1.4930555555555669E-3</v>
      </c>
      <c r="N541" s="11">
        <f t="shared" si="50"/>
        <v>24</v>
      </c>
      <c r="O541" s="68">
        <f>VLOOKUP(B541,Альт!$B$22:$AR$101,35,FALSE)-VLOOKUP(B541,Альт!$B$22:$AR$101,33,FALSE)</f>
        <v>3.9208333333333317E-2</v>
      </c>
      <c r="P541" s="11">
        <f t="shared" si="51"/>
        <v>23</v>
      </c>
      <c r="Q541" s="69">
        <f t="shared" si="52"/>
        <v>0.1265023148148148</v>
      </c>
      <c r="R541" s="15">
        <f t="shared" si="53"/>
        <v>3.0261574074074066E-2</v>
      </c>
      <c r="S541" s="55"/>
    </row>
    <row r="542" spans="1:19" x14ac:dyDescent="0.25">
      <c r="A542" s="51">
        <v>22</v>
      </c>
      <c r="B542" s="11">
        <v>34</v>
      </c>
      <c r="C542" s="32" t="s">
        <v>46</v>
      </c>
      <c r="D542" s="29">
        <v>1982</v>
      </c>
      <c r="E542" s="11"/>
      <c r="F542" s="30" t="s">
        <v>33</v>
      </c>
      <c r="G542" s="68">
        <f>VLOOKUP(B542,Альт!$B$22:$AR$101,27,FALSE)</f>
        <v>2.3447916666666666E-2</v>
      </c>
      <c r="H542" s="11">
        <f t="shared" si="47"/>
        <v>15</v>
      </c>
      <c r="I542" s="68">
        <f>VLOOKUP(B542,Альт!$B$22:$AR$101,29,FALSE)-VLOOKUP(B542,Альт!$B$22:$AR$101,27,FALSE)</f>
        <v>2.0231481481481489E-3</v>
      </c>
      <c r="J542" s="11">
        <f t="shared" si="48"/>
        <v>13</v>
      </c>
      <c r="K542" s="69">
        <f>VLOOKUP(B542,Альт!$B$22:$AR$101,31,FALSE)-VLOOKUP(B542,Альт!$B$22:$AR$101,29,FALSE)</f>
        <v>5.9133101851851846E-2</v>
      </c>
      <c r="L542" s="11">
        <f t="shared" si="49"/>
        <v>21</v>
      </c>
      <c r="M542" s="68">
        <f>VLOOKUP(B542,Альт!$B$22:$AR$101,33,FALSE)-VLOOKUP(B542,Альт!$B$22:$AR$101,31,FALSE)</f>
        <v>1.7453703703703694E-3</v>
      </c>
      <c r="N542" s="11">
        <f t="shared" si="50"/>
        <v>27</v>
      </c>
      <c r="O542" s="68">
        <f>VLOOKUP(B542,Альт!$B$22:$AR$101,35,FALSE)-VLOOKUP(B542,Альт!$B$22:$AR$101,33,FALSE)</f>
        <v>4.104050925925927E-2</v>
      </c>
      <c r="P542" s="11">
        <f t="shared" si="51"/>
        <v>28</v>
      </c>
      <c r="Q542" s="69">
        <f t="shared" si="52"/>
        <v>0.1273900462962963</v>
      </c>
      <c r="R542" s="15">
        <f t="shared" si="53"/>
        <v>3.1149305555555562E-2</v>
      </c>
      <c r="S542" s="55"/>
    </row>
    <row r="543" spans="1:19" x14ac:dyDescent="0.25">
      <c r="A543" s="51">
        <v>23</v>
      </c>
      <c r="B543" s="11">
        <v>57</v>
      </c>
      <c r="C543" s="32" t="s">
        <v>72</v>
      </c>
      <c r="D543" s="29">
        <v>1982</v>
      </c>
      <c r="E543" s="11"/>
      <c r="F543" s="30" t="s">
        <v>71</v>
      </c>
      <c r="G543" s="68">
        <f>VLOOKUP(B543,Альт!$B$22:$AR$101,27,FALSE)</f>
        <v>2.4994212962962961E-2</v>
      </c>
      <c r="H543" s="11">
        <f t="shared" si="47"/>
        <v>23</v>
      </c>
      <c r="I543" s="68">
        <f>VLOOKUP(B543,Альт!$B$22:$AR$101,29,FALSE)-VLOOKUP(B543,Альт!$B$22:$AR$101,27,FALSE)</f>
        <v>2.4490740740740757E-3</v>
      </c>
      <c r="J543" s="11">
        <f t="shared" si="48"/>
        <v>17</v>
      </c>
      <c r="K543" s="69">
        <f>VLOOKUP(B543,Альт!$B$22:$AR$101,31,FALSE)-VLOOKUP(B543,Альт!$B$22:$AR$101,29,FALSE)</f>
        <v>5.9967592592592586E-2</v>
      </c>
      <c r="L543" s="11">
        <f t="shared" si="49"/>
        <v>23</v>
      </c>
      <c r="M543" s="68">
        <f>VLOOKUP(B543,Альт!$B$22:$AR$101,33,FALSE)-VLOOKUP(B543,Альт!$B$22:$AR$101,31,FALSE)</f>
        <v>1.4641203703703726E-3</v>
      </c>
      <c r="N543" s="11">
        <f t="shared" si="50"/>
        <v>23</v>
      </c>
      <c r="O543" s="68">
        <f>VLOOKUP(B543,Альт!$B$22:$AR$101,35,FALSE)-VLOOKUP(B543,Альт!$B$22:$AR$101,33,FALSE)</f>
        <v>3.9731481481481493E-2</v>
      </c>
      <c r="P543" s="11">
        <f t="shared" si="51"/>
        <v>26</v>
      </c>
      <c r="Q543" s="69">
        <f t="shared" si="52"/>
        <v>0.12860648148148149</v>
      </c>
      <c r="R543" s="15">
        <f t="shared" si="53"/>
        <v>3.236574074074075E-2</v>
      </c>
      <c r="S543" s="55"/>
    </row>
    <row r="544" spans="1:19" x14ac:dyDescent="0.25">
      <c r="A544" s="51">
        <v>24</v>
      </c>
      <c r="B544" s="11">
        <v>31</v>
      </c>
      <c r="C544" s="32" t="s">
        <v>42</v>
      </c>
      <c r="D544" s="29">
        <v>1972</v>
      </c>
      <c r="E544" s="11"/>
      <c r="F544" s="30" t="s">
        <v>43</v>
      </c>
      <c r="G544" s="68">
        <f>VLOOKUP(B544,Альт!$B$22:$AR$101,27,FALSE)</f>
        <v>2.3575231481481482E-2</v>
      </c>
      <c r="H544" s="11">
        <f t="shared" si="47"/>
        <v>16</v>
      </c>
      <c r="I544" s="68">
        <f>VLOOKUP(B544,Альт!$B$22:$AR$101,29,FALSE)-VLOOKUP(B544,Альт!$B$22:$AR$101,27,FALSE)</f>
        <v>4.2673611111111141E-3</v>
      </c>
      <c r="J544" s="11">
        <f t="shared" si="48"/>
        <v>32</v>
      </c>
      <c r="K544" s="69">
        <f>VLOOKUP(B544,Альт!$B$22:$AR$101,31,FALSE)-VLOOKUP(B544,Альт!$B$22:$AR$101,29,FALSE)</f>
        <v>6.2452546296296291E-2</v>
      </c>
      <c r="L544" s="11">
        <f t="shared" si="49"/>
        <v>27</v>
      </c>
      <c r="M544" s="68">
        <f>VLOOKUP(B544,Альт!$B$22:$AR$101,33,FALSE)-VLOOKUP(B544,Альт!$B$22:$AR$101,31,FALSE)</f>
        <v>1.3182870370370275E-3</v>
      </c>
      <c r="N544" s="11">
        <f t="shared" si="50"/>
        <v>21</v>
      </c>
      <c r="O544" s="68">
        <f>VLOOKUP(B544,Альт!$B$22:$AR$101,35,FALSE)-VLOOKUP(B544,Альт!$B$22:$AR$101,33,FALSE)</f>
        <v>3.8592592592592595E-2</v>
      </c>
      <c r="P544" s="11">
        <f t="shared" si="51"/>
        <v>20</v>
      </c>
      <c r="Q544" s="69">
        <f t="shared" si="52"/>
        <v>0.13020601851851851</v>
      </c>
      <c r="R544" s="15">
        <f t="shared" si="53"/>
        <v>3.3965277777777775E-2</v>
      </c>
      <c r="S544" s="55"/>
    </row>
    <row r="545" spans="1:19" x14ac:dyDescent="0.25">
      <c r="A545" s="51">
        <v>25</v>
      </c>
      <c r="B545" s="11">
        <v>73</v>
      </c>
      <c r="C545" s="32" t="s">
        <v>88</v>
      </c>
      <c r="D545" s="29">
        <v>1989</v>
      </c>
      <c r="E545" s="11"/>
      <c r="F545" s="30" t="s">
        <v>33</v>
      </c>
      <c r="G545" s="68">
        <f>VLOOKUP(B545,Альт!$B$22:$AR$101,27,FALSE)</f>
        <v>3.1866898148148151E-2</v>
      </c>
      <c r="H545" s="11">
        <f t="shared" si="47"/>
        <v>33</v>
      </c>
      <c r="I545" s="68">
        <f>VLOOKUP(B545,Альт!$B$22:$AR$101,29,FALSE)-VLOOKUP(B545,Альт!$B$22:$AR$101,27,FALSE)</f>
        <v>3.1967592592592534E-3</v>
      </c>
      <c r="J545" s="11">
        <f t="shared" si="48"/>
        <v>28</v>
      </c>
      <c r="K545" s="69">
        <f>VLOOKUP(B545,Альт!$B$22:$AR$101,31,FALSE)-VLOOKUP(B545,Альт!$B$22:$AR$101,29,FALSE)</f>
        <v>5.690972222222223E-2</v>
      </c>
      <c r="L545" s="11">
        <f t="shared" si="49"/>
        <v>18</v>
      </c>
      <c r="M545" s="68">
        <f>VLOOKUP(B545,Альт!$B$22:$AR$101,33,FALSE)-VLOOKUP(B545,Альт!$B$22:$AR$101,31,FALSE)</f>
        <v>1.4155092592592622E-3</v>
      </c>
      <c r="N545" s="11">
        <f t="shared" si="50"/>
        <v>22</v>
      </c>
      <c r="O545" s="68">
        <f>VLOOKUP(B545,Альт!$B$22:$AR$101,35,FALSE)-VLOOKUP(B545,Альт!$B$22:$AR$101,33,FALSE)</f>
        <v>3.7011574074074058E-2</v>
      </c>
      <c r="P545" s="11">
        <f t="shared" si="51"/>
        <v>14</v>
      </c>
      <c r="Q545" s="69">
        <f t="shared" si="52"/>
        <v>0.13040046296296295</v>
      </c>
      <c r="R545" s="15">
        <f t="shared" si="53"/>
        <v>3.4159722222222216E-2</v>
      </c>
      <c r="S545" s="55"/>
    </row>
    <row r="546" spans="1:19" x14ac:dyDescent="0.25">
      <c r="A546" s="51">
        <v>26</v>
      </c>
      <c r="B546" s="11">
        <v>80</v>
      </c>
      <c r="C546" s="32" t="s">
        <v>95</v>
      </c>
      <c r="D546" s="29">
        <v>1983</v>
      </c>
      <c r="E546" s="11"/>
      <c r="F546" s="30" t="s">
        <v>33</v>
      </c>
      <c r="G546" s="68">
        <f>VLOOKUP(B546,Альт!$B$22:$AR$101,27,FALSE)</f>
        <v>2.3318287037037037E-2</v>
      </c>
      <c r="H546" s="11">
        <f t="shared" si="47"/>
        <v>14</v>
      </c>
      <c r="I546" s="68">
        <f>VLOOKUP(B546,Альт!$B$22:$AR$101,29,FALSE)-VLOOKUP(B546,Альт!$B$22:$AR$101,27,FALSE)</f>
        <v>2.6944444444444438E-3</v>
      </c>
      <c r="J546" s="11">
        <f t="shared" si="48"/>
        <v>25</v>
      </c>
      <c r="K546" s="69">
        <f>VLOOKUP(B546,Альт!$B$22:$AR$101,31,FALSE)-VLOOKUP(B546,Альт!$B$22:$AR$101,29,FALSE)</f>
        <v>6.3015046296296298E-2</v>
      </c>
      <c r="L546" s="11">
        <f t="shared" si="49"/>
        <v>29</v>
      </c>
      <c r="M546" s="68">
        <f>VLOOKUP(B546,Альт!$B$22:$AR$101,33,FALSE)-VLOOKUP(B546,Альт!$B$22:$AR$101,31,FALSE)</f>
        <v>1.0625000000000079E-3</v>
      </c>
      <c r="N546" s="11">
        <f t="shared" si="50"/>
        <v>15</v>
      </c>
      <c r="O546" s="69">
        <f>VLOOKUP(B546,Альт!$B$22:$AR$101,35,FALSE)-VLOOKUP(B546,Альт!$B$22:$AR$101,33,FALSE)</f>
        <v>4.1944444444444423E-2</v>
      </c>
      <c r="P546" s="11">
        <f t="shared" si="51"/>
        <v>29</v>
      </c>
      <c r="Q546" s="69">
        <f t="shared" si="52"/>
        <v>0.13203472222222221</v>
      </c>
      <c r="R546" s="15">
        <f t="shared" si="53"/>
        <v>3.5793981481481468E-2</v>
      </c>
      <c r="S546" s="55"/>
    </row>
    <row r="547" spans="1:19" x14ac:dyDescent="0.25">
      <c r="A547" s="51">
        <v>27</v>
      </c>
      <c r="B547" s="11">
        <v>47</v>
      </c>
      <c r="C547" s="32" t="s">
        <v>61</v>
      </c>
      <c r="D547" s="29">
        <v>1986</v>
      </c>
      <c r="E547" s="11"/>
      <c r="F547" s="30" t="s">
        <v>33</v>
      </c>
      <c r="G547" s="68">
        <f>VLOOKUP(B547,Альт!$B$22:$AR$101,27,FALSE)</f>
        <v>2.4188657407407405E-2</v>
      </c>
      <c r="H547" s="11">
        <f t="shared" si="47"/>
        <v>19</v>
      </c>
      <c r="I547" s="68">
        <f>VLOOKUP(B547,Альт!$B$22:$AR$101,29,FALSE)-VLOOKUP(B547,Альт!$B$22:$AR$101,27,FALSE)</f>
        <v>3.8287037037037057E-3</v>
      </c>
      <c r="J547" s="11">
        <f t="shared" si="48"/>
        <v>30</v>
      </c>
      <c r="K547" s="69">
        <f>VLOOKUP(B547,Альт!$B$22:$AR$101,31,FALSE)-VLOOKUP(B547,Альт!$B$22:$AR$101,29,FALSE)</f>
        <v>6.3864583333333322E-2</v>
      </c>
      <c r="L547" s="11">
        <f t="shared" si="49"/>
        <v>30</v>
      </c>
      <c r="M547" s="68">
        <f>VLOOKUP(B547,Альт!$B$22:$AR$101,33,FALSE)-VLOOKUP(B547,Альт!$B$22:$AR$101,31,FALSE)</f>
        <v>4.3969907407407638E-3</v>
      </c>
      <c r="N547" s="11">
        <f t="shared" si="50"/>
        <v>32</v>
      </c>
      <c r="O547" s="68">
        <f>VLOOKUP(B547,Альт!$B$22:$AR$101,35,FALSE)-VLOOKUP(B547,Альт!$B$22:$AR$101,33,FALSE)</f>
        <v>3.589236111111109E-2</v>
      </c>
      <c r="P547" s="11">
        <f t="shared" si="51"/>
        <v>11</v>
      </c>
      <c r="Q547" s="69">
        <f t="shared" si="52"/>
        <v>0.13217129629629629</v>
      </c>
      <c r="R547" s="15">
        <f t="shared" si="53"/>
        <v>3.5930555555555549E-2</v>
      </c>
      <c r="S547" s="55"/>
    </row>
    <row r="548" spans="1:19" x14ac:dyDescent="0.25">
      <c r="A548" s="51">
        <v>28</v>
      </c>
      <c r="B548" s="11">
        <v>44</v>
      </c>
      <c r="C548" s="32" t="s">
        <v>58</v>
      </c>
      <c r="D548" s="29">
        <v>1956</v>
      </c>
      <c r="E548" s="11"/>
      <c r="F548" s="30" t="s">
        <v>33</v>
      </c>
      <c r="G548" s="68">
        <f>VLOOKUP(B548,Альт!$B$22:$AR$101,27,FALSE)</f>
        <v>2.9855324074074072E-2</v>
      </c>
      <c r="H548" s="11">
        <f t="shared" si="47"/>
        <v>31</v>
      </c>
      <c r="I548" s="68">
        <f>VLOOKUP(B548,Альт!$B$22:$AR$101,29,FALSE)-VLOOKUP(B548,Альт!$B$22:$AR$101,27,FALSE)</f>
        <v>3.1909722222222235E-3</v>
      </c>
      <c r="J548" s="11">
        <f t="shared" si="48"/>
        <v>27</v>
      </c>
      <c r="K548" s="69">
        <f>VLOOKUP(B548,Альт!$B$22:$AR$101,31,FALSE)-VLOOKUP(B548,Альт!$B$22:$AR$101,29,FALSE)</f>
        <v>6.1417824074074076E-2</v>
      </c>
      <c r="L548" s="11">
        <f t="shared" si="49"/>
        <v>25</v>
      </c>
      <c r="M548" s="68">
        <f>VLOOKUP(B548,Альт!$B$22:$AR$101,33,FALSE)-VLOOKUP(B548,Альт!$B$22:$AR$101,31,FALSE)</f>
        <v>9.0624999999999734E-4</v>
      </c>
      <c r="N548" s="11">
        <f t="shared" si="50"/>
        <v>5</v>
      </c>
      <c r="O548" s="68">
        <f>VLOOKUP(B548,Альт!$B$22:$AR$101,35,FALSE)-VLOOKUP(B548,Альт!$B$22:$AR$101,33,FALSE)</f>
        <v>3.9635416666666659E-2</v>
      </c>
      <c r="P548" s="11">
        <f t="shared" si="51"/>
        <v>25</v>
      </c>
      <c r="Q548" s="69">
        <f t="shared" si="52"/>
        <v>0.13500578703703703</v>
      </c>
      <c r="R548" s="15">
        <f t="shared" si="53"/>
        <v>3.8765046296296291E-2</v>
      </c>
      <c r="S548" s="55"/>
    </row>
    <row r="549" spans="1:19" x14ac:dyDescent="0.25">
      <c r="A549" s="51">
        <v>29</v>
      </c>
      <c r="B549" s="11">
        <v>59</v>
      </c>
      <c r="C549" s="32" t="s">
        <v>74</v>
      </c>
      <c r="D549" s="29">
        <v>1974</v>
      </c>
      <c r="E549" s="11"/>
      <c r="F549" s="30" t="s">
        <v>71</v>
      </c>
      <c r="G549" s="68">
        <f>VLOOKUP(B549,Альт!$B$22:$AR$101,27,FALSE)</f>
        <v>2.675578703703704E-2</v>
      </c>
      <c r="H549" s="11">
        <f t="shared" si="47"/>
        <v>28</v>
      </c>
      <c r="I549" s="68">
        <f>VLOOKUP(B549,Альт!$B$22:$AR$101,29,FALSE)-VLOOKUP(B549,Альт!$B$22:$AR$101,27,FALSE)</f>
        <v>3.9363425925925885E-3</v>
      </c>
      <c r="J549" s="11">
        <f t="shared" si="48"/>
        <v>31</v>
      </c>
      <c r="K549" s="69">
        <f>VLOOKUP(B549,Альт!$B$22:$AR$101,31,FALSE)-VLOOKUP(B549,Альт!$B$22:$AR$101,29,FALSE)</f>
        <v>6.50150462962963E-2</v>
      </c>
      <c r="L549" s="11">
        <f t="shared" si="49"/>
        <v>31</v>
      </c>
      <c r="M549" s="68">
        <f>VLOOKUP(B549,Альт!$B$22:$AR$101,33,FALSE)-VLOOKUP(B549,Альт!$B$22:$AR$101,31,FALSE)</f>
        <v>2.9791666666666577E-3</v>
      </c>
      <c r="N549" s="11">
        <f t="shared" si="50"/>
        <v>30</v>
      </c>
      <c r="O549" s="68">
        <f>VLOOKUP(B549,Альт!$B$22:$AR$101,35,FALSE)-VLOOKUP(B549,Альт!$B$22:$AR$101,33,FALSE)</f>
        <v>3.9173611111111131E-2</v>
      </c>
      <c r="P549" s="11">
        <f t="shared" si="51"/>
        <v>22</v>
      </c>
      <c r="Q549" s="69">
        <f t="shared" si="52"/>
        <v>0.13785995370370371</v>
      </c>
      <c r="R549" s="15">
        <f t="shared" si="53"/>
        <v>4.1619212962962976E-2</v>
      </c>
      <c r="S549" s="55"/>
    </row>
    <row r="550" spans="1:19" x14ac:dyDescent="0.25">
      <c r="A550" s="51">
        <v>30</v>
      </c>
      <c r="B550" s="11">
        <v>45</v>
      </c>
      <c r="C550" s="32" t="s">
        <v>59</v>
      </c>
      <c r="D550" s="29">
        <v>1975</v>
      </c>
      <c r="E550" s="11"/>
      <c r="F550" s="30" t="s">
        <v>33</v>
      </c>
      <c r="G550" s="68">
        <f>VLOOKUP(B550,Альт!$B$22:$AR$101,27,FALSE)</f>
        <v>2.9965277777777775E-2</v>
      </c>
      <c r="H550" s="11">
        <f t="shared" si="47"/>
        <v>32</v>
      </c>
      <c r="I550" s="68">
        <f>VLOOKUP(B550,Альт!$B$22:$AR$101,29,FALSE)-VLOOKUP(B550,Альт!$B$22:$AR$101,27,FALSE)</f>
        <v>2.4965277777777746E-3</v>
      </c>
      <c r="J550" s="11">
        <f t="shared" si="48"/>
        <v>18</v>
      </c>
      <c r="K550" s="69">
        <f>VLOOKUP(B550,Альт!$B$22:$AR$101,31,FALSE)-VLOOKUP(B550,Альт!$B$22:$AR$101,29,FALSE)</f>
        <v>6.7365740740740754E-2</v>
      </c>
      <c r="L550" s="11">
        <f t="shared" si="49"/>
        <v>32</v>
      </c>
      <c r="M550" s="68">
        <f>VLOOKUP(B550,Альт!$B$22:$AR$101,33,FALSE)-VLOOKUP(B550,Альт!$B$22:$AR$101,31,FALSE)</f>
        <v>2.4374999999999952E-3</v>
      </c>
      <c r="N550" s="11">
        <f t="shared" si="50"/>
        <v>29</v>
      </c>
      <c r="O550" s="68">
        <f>VLOOKUP(B550,Альт!$B$22:$AR$101,35,FALSE)-VLOOKUP(B550,Альт!$B$22:$AR$101,33,FALSE)</f>
        <v>3.8202546296296297E-2</v>
      </c>
      <c r="P550" s="11">
        <f t="shared" si="51"/>
        <v>16</v>
      </c>
      <c r="Q550" s="69">
        <f t="shared" si="52"/>
        <v>0.14046759259259262</v>
      </c>
      <c r="R550" s="70">
        <f t="shared" si="53"/>
        <v>4.4226851851851878E-2</v>
      </c>
      <c r="S550" s="55"/>
    </row>
    <row r="551" spans="1:19" x14ac:dyDescent="0.25">
      <c r="A551" s="51">
        <v>31</v>
      </c>
      <c r="B551" s="11">
        <v>62</v>
      </c>
      <c r="C551" s="32" t="s">
        <v>76</v>
      </c>
      <c r="D551" s="29">
        <v>1979</v>
      </c>
      <c r="E551" s="11"/>
      <c r="F551" s="30" t="s">
        <v>33</v>
      </c>
      <c r="G551" s="68">
        <f>VLOOKUP(B551,Альт!$B$22:$AR$101,27,FALSE)</f>
        <v>2.6156250000000002E-2</v>
      </c>
      <c r="H551" s="11">
        <f t="shared" si="47"/>
        <v>25</v>
      </c>
      <c r="I551" s="68">
        <f>VLOOKUP(B551,Альт!$B$22:$AR$101,29,FALSE)-VLOOKUP(B551,Альт!$B$22:$AR$101,27,FALSE)</f>
        <v>4.437499999999997E-3</v>
      </c>
      <c r="J551" s="11">
        <f t="shared" si="48"/>
        <v>33</v>
      </c>
      <c r="K551" s="69">
        <f>VLOOKUP(B551,Альт!$B$22:$AR$101,31,FALSE)-VLOOKUP(B551,Альт!$B$22:$AR$101,29,FALSE)</f>
        <v>6.2553240740740729E-2</v>
      </c>
      <c r="L551" s="11">
        <f t="shared" si="49"/>
        <v>28</v>
      </c>
      <c r="M551" s="68">
        <f>VLOOKUP(B551,Альт!$B$22:$AR$101,33,FALSE)-VLOOKUP(B551,Альт!$B$22:$AR$101,31,FALSE)</f>
        <v>3.3425925925926053E-3</v>
      </c>
      <c r="N551" s="11">
        <f t="shared" si="50"/>
        <v>31</v>
      </c>
      <c r="O551" s="69">
        <f>VLOOKUP(B551,Альт!$B$22:$AR$101,35,FALSE)-VLOOKUP(B551,Альт!$B$22:$AR$101,33,FALSE)</f>
        <v>4.4531250000000008E-2</v>
      </c>
      <c r="P551" s="11">
        <f t="shared" si="51"/>
        <v>31</v>
      </c>
      <c r="Q551" s="69">
        <f t="shared" si="52"/>
        <v>0.14102083333333335</v>
      </c>
      <c r="R551" s="70">
        <f t="shared" si="53"/>
        <v>4.4780092592592607E-2</v>
      </c>
      <c r="S551" s="55"/>
    </row>
    <row r="552" spans="1:19" x14ac:dyDescent="0.25">
      <c r="A552" s="51">
        <v>32</v>
      </c>
      <c r="B552" s="11">
        <v>56</v>
      </c>
      <c r="C552" s="32" t="s">
        <v>70</v>
      </c>
      <c r="D552" s="29">
        <v>1982</v>
      </c>
      <c r="E552" s="11"/>
      <c r="F552" s="30" t="s">
        <v>71</v>
      </c>
      <c r="G552" s="68">
        <f>VLOOKUP(B552,Альт!$B$22:$AR$101,27,FALSE)</f>
        <v>2.621412037037037E-2</v>
      </c>
      <c r="H552" s="11">
        <f t="shared" si="47"/>
        <v>26</v>
      </c>
      <c r="I552" s="68">
        <f>VLOOKUP(B552,Альт!$B$22:$AR$101,29,FALSE)-VLOOKUP(B552,Альт!$B$22:$AR$101,27,FALSE)</f>
        <v>2.5208333333333298E-3</v>
      </c>
      <c r="J552" s="11">
        <f t="shared" si="48"/>
        <v>19</v>
      </c>
      <c r="K552" s="69">
        <f>VLOOKUP(B552,Альт!$B$22:$AR$101,31,FALSE)-VLOOKUP(B552,Альт!$B$22:$AR$101,29,FALSE)</f>
        <v>6.1366898148148163E-2</v>
      </c>
      <c r="L552" s="11">
        <f t="shared" si="49"/>
        <v>24</v>
      </c>
      <c r="M552" s="68">
        <f>VLOOKUP(B552,Альт!$B$22:$AR$101,33,FALSE)-VLOOKUP(B552,Альт!$B$22:$AR$101,31,FALSE)</f>
        <v>1.532407407407399E-3</v>
      </c>
      <c r="N552" s="11">
        <f t="shared" si="50"/>
        <v>25</v>
      </c>
      <c r="O552" s="69">
        <f>VLOOKUP(B552,Альт!$B$22:$AR$101,35,FALSE)-VLOOKUP(B552,Альт!$B$22:$AR$101,33,FALSE)</f>
        <v>4.9642361111111102E-2</v>
      </c>
      <c r="P552" s="11">
        <f t="shared" si="51"/>
        <v>32</v>
      </c>
      <c r="Q552" s="69">
        <f t="shared" si="52"/>
        <v>0.14127662037037036</v>
      </c>
      <c r="R552" s="70">
        <f t="shared" si="53"/>
        <v>4.5035879629629627E-2</v>
      </c>
      <c r="S552" s="55"/>
    </row>
    <row r="553" spans="1:19" ht="15.75" thickBot="1" x14ac:dyDescent="0.3">
      <c r="A553" s="56" t="s">
        <v>421</v>
      </c>
      <c r="B553" s="57">
        <v>29</v>
      </c>
      <c r="C553" s="100" t="s">
        <v>40</v>
      </c>
      <c r="D553" s="101">
        <v>1991</v>
      </c>
      <c r="E553" s="57"/>
      <c r="F553" s="102" t="s">
        <v>33</v>
      </c>
      <c r="G553" s="89">
        <f>VLOOKUP(B553,Альт!$B$22:$AR$101,27,FALSE)</f>
        <v>2.9771990740740745E-2</v>
      </c>
      <c r="H553" s="57">
        <f t="shared" si="47"/>
        <v>30</v>
      </c>
      <c r="I553" s="89">
        <f>VLOOKUP(B553,Альт!$B$22:$AR$101,29,FALSE)-VLOOKUP(B553,Альт!$B$22:$AR$101,27,FALSE)</f>
        <v>1.554398148148145E-3</v>
      </c>
      <c r="J553" s="57">
        <f t="shared" si="48"/>
        <v>2</v>
      </c>
      <c r="K553" s="105"/>
      <c r="L553" s="57"/>
      <c r="M553" s="105"/>
      <c r="N553" s="57"/>
      <c r="O553" s="105"/>
      <c r="P553" s="57"/>
      <c r="Q553" s="105"/>
      <c r="R553" s="104"/>
      <c r="S553" s="62"/>
    </row>
    <row r="554" spans="1:19" ht="14.45" x14ac:dyDescent="0.3">
      <c r="A554" s="16"/>
      <c r="B554" s="16"/>
      <c r="C554" s="35"/>
      <c r="D554" s="36"/>
      <c r="E554" s="16"/>
      <c r="F554" s="37"/>
      <c r="G554" s="121"/>
      <c r="H554" s="16"/>
      <c r="I554" s="121"/>
      <c r="J554" s="16"/>
      <c r="K554" s="19"/>
      <c r="L554" s="16"/>
      <c r="M554" s="19"/>
      <c r="N554" s="16"/>
      <c r="O554" s="19"/>
      <c r="P554" s="16"/>
      <c r="Q554" s="19"/>
      <c r="R554" s="20"/>
      <c r="S554" s="16"/>
    </row>
    <row r="555" spans="1:19" x14ac:dyDescent="0.25">
      <c r="A555" s="16"/>
      <c r="B555" s="123" t="s">
        <v>423</v>
      </c>
      <c r="C555" s="35"/>
      <c r="D555" s="36"/>
      <c r="E555" s="16"/>
      <c r="F555" s="37"/>
      <c r="G555" s="121"/>
      <c r="H555" s="16"/>
      <c r="I555" s="121"/>
      <c r="J555" s="16"/>
      <c r="K555" s="19"/>
      <c r="L555" s="16"/>
      <c r="M555" s="19"/>
      <c r="N555" s="16"/>
      <c r="O555" s="19"/>
      <c r="P555" s="16"/>
      <c r="Q555" s="19"/>
      <c r="R555" s="20"/>
      <c r="S555" s="16"/>
    </row>
    <row r="556" spans="1:19" x14ac:dyDescent="0.25">
      <c r="A556" s="16"/>
      <c r="B556" s="123" t="s">
        <v>423</v>
      </c>
      <c r="C556" s="35"/>
      <c r="D556" s="36"/>
      <c r="E556" s="16"/>
      <c r="F556" s="37"/>
      <c r="G556" s="121"/>
      <c r="H556" s="16"/>
      <c r="I556" s="121"/>
      <c r="J556" s="16"/>
      <c r="K556" s="19"/>
      <c r="L556" s="16"/>
      <c r="M556" s="19"/>
      <c r="N556" s="16"/>
      <c r="O556" s="19"/>
      <c r="P556" s="16"/>
      <c r="Q556" s="19"/>
      <c r="R556" s="20"/>
      <c r="S556" s="16"/>
    </row>
    <row r="557" spans="1:19" x14ac:dyDescent="0.25">
      <c r="A557" s="16"/>
      <c r="B557" s="123" t="s">
        <v>425</v>
      </c>
      <c r="C557" s="35"/>
      <c r="D557" s="36"/>
      <c r="E557" s="16"/>
      <c r="F557" s="37"/>
      <c r="G557" s="121"/>
      <c r="H557" s="16"/>
      <c r="I557" s="121"/>
      <c r="J557" s="16"/>
      <c r="K557" s="19"/>
      <c r="L557" s="16"/>
      <c r="M557" s="19"/>
      <c r="N557" s="16"/>
      <c r="O557" s="19"/>
      <c r="P557" s="16"/>
      <c r="Q557" s="19"/>
      <c r="R557" s="20"/>
      <c r="S557" s="16"/>
    </row>
    <row r="558" spans="1:19" x14ac:dyDescent="0.25">
      <c r="A558" s="16"/>
      <c r="B558" s="123" t="s">
        <v>426</v>
      </c>
      <c r="C558" s="35"/>
      <c r="D558" s="36"/>
      <c r="E558" s="16"/>
      <c r="F558" s="37"/>
      <c r="G558" s="121"/>
      <c r="H558" s="16"/>
      <c r="I558" s="121"/>
      <c r="J558" s="16"/>
      <c r="K558" s="19"/>
      <c r="L558" s="16"/>
      <c r="M558" s="19"/>
      <c r="N558" s="16"/>
      <c r="O558" s="19"/>
      <c r="P558" s="16"/>
      <c r="Q558" s="19"/>
      <c r="R558" s="20"/>
      <c r="S558" s="16"/>
    </row>
    <row r="559" spans="1:19" x14ac:dyDescent="0.25">
      <c r="A559" s="16"/>
      <c r="B559" s="123" t="s">
        <v>427</v>
      </c>
      <c r="C559" s="35"/>
      <c r="D559" s="36"/>
      <c r="E559" s="16"/>
      <c r="F559" s="37"/>
      <c r="G559" s="121"/>
      <c r="H559" s="16"/>
      <c r="I559" s="121"/>
      <c r="J559" s="16"/>
      <c r="K559" s="19"/>
      <c r="L559" s="16"/>
      <c r="M559" s="19"/>
      <c r="N559" s="16"/>
      <c r="O559" s="19"/>
      <c r="P559" s="16"/>
      <c r="Q559" s="19"/>
      <c r="R559" s="20"/>
      <c r="S559" s="16"/>
    </row>
    <row r="560" spans="1:19" x14ac:dyDescent="0.25">
      <c r="A560" s="16"/>
      <c r="B560" s="123" t="s">
        <v>428</v>
      </c>
      <c r="C560" s="35"/>
      <c r="D560" s="36"/>
      <c r="E560" s="16"/>
      <c r="F560" s="37"/>
      <c r="G560" s="121"/>
      <c r="H560" s="16"/>
      <c r="I560" s="121"/>
      <c r="J560" s="16"/>
      <c r="K560" s="19"/>
      <c r="L560" s="16"/>
      <c r="M560" s="19"/>
      <c r="N560" s="16"/>
      <c r="O560" s="19"/>
      <c r="P560" s="16"/>
      <c r="Q560" s="19"/>
      <c r="R560" s="20"/>
      <c r="S560" s="16"/>
    </row>
    <row r="561" spans="1:19" ht="14.45" x14ac:dyDescent="0.3">
      <c r="A561" s="16"/>
      <c r="B561" s="16"/>
      <c r="C561" s="17"/>
      <c r="D561" s="16"/>
      <c r="E561" s="16"/>
      <c r="F561" s="18"/>
      <c r="G561" s="19"/>
      <c r="H561" s="16"/>
      <c r="I561" s="19"/>
      <c r="J561" s="16"/>
      <c r="K561" s="19"/>
      <c r="L561" s="16"/>
      <c r="M561" s="19"/>
      <c r="N561" s="16"/>
      <c r="O561" s="19"/>
      <c r="P561" s="16"/>
      <c r="Q561" s="19"/>
      <c r="R561" s="20"/>
      <c r="S561" s="16"/>
    </row>
    <row r="562" spans="1:19" ht="16.5" x14ac:dyDescent="0.25">
      <c r="A562" s="1"/>
      <c r="B562" s="17" t="s">
        <v>405</v>
      </c>
      <c r="C562" s="17"/>
      <c r="D562" s="16"/>
      <c r="E562" s="16"/>
      <c r="F562" s="18"/>
      <c r="G562" s="19"/>
      <c r="H562" s="16"/>
      <c r="I562" s="118" t="s">
        <v>408</v>
      </c>
      <c r="J562" s="16"/>
      <c r="K562" s="19"/>
      <c r="L562" s="16" t="s">
        <v>409</v>
      </c>
      <c r="M562" s="19" t="s">
        <v>410</v>
      </c>
      <c r="N562" s="16"/>
      <c r="O562" s="1"/>
      <c r="P562" s="1"/>
      <c r="Q562" s="1"/>
      <c r="R562" s="1"/>
      <c r="S562" s="1"/>
    </row>
    <row r="563" spans="1:19" ht="14.4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x14ac:dyDescent="0.25">
      <c r="A564" s="1"/>
      <c r="B564" s="78" t="s">
        <v>25</v>
      </c>
      <c r="C564" s="78"/>
      <c r="D564" s="79"/>
      <c r="E564" s="79"/>
      <c r="F564" s="79"/>
      <c r="G564" s="1"/>
      <c r="H564" s="1"/>
      <c r="I564" s="1" t="s">
        <v>411</v>
      </c>
      <c r="J564" s="1"/>
      <c r="K564" s="1"/>
      <c r="L564" s="1" t="s">
        <v>409</v>
      </c>
      <c r="M564" s="1" t="s">
        <v>412</v>
      </c>
      <c r="N564" s="1"/>
      <c r="O564" s="1"/>
      <c r="P564" s="1"/>
      <c r="Q564" s="1"/>
      <c r="R564" s="1"/>
      <c r="S564" s="1"/>
    </row>
    <row r="565" spans="1:19" ht="14.45" x14ac:dyDescent="0.3">
      <c r="A565" s="1"/>
      <c r="B565" s="78"/>
      <c r="C565" s="78"/>
      <c r="D565" s="79"/>
      <c r="E565" s="79"/>
      <c r="F565" s="7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x14ac:dyDescent="0.25">
      <c r="A566" s="1"/>
      <c r="B566" s="132" t="s">
        <v>27</v>
      </c>
      <c r="C566" s="132"/>
      <c r="D566" s="133"/>
      <c r="E566" s="133"/>
      <c r="F566" s="133"/>
      <c r="G566" s="1"/>
      <c r="H566" s="1"/>
      <c r="I566" s="1" t="s">
        <v>413</v>
      </c>
      <c r="J566" s="1"/>
      <c r="K566" s="1"/>
      <c r="L566" s="1"/>
      <c r="M566" s="1" t="s">
        <v>414</v>
      </c>
      <c r="N566" s="1"/>
      <c r="O566" s="1"/>
      <c r="P566" s="1"/>
      <c r="Q566" s="1"/>
      <c r="R566" s="1"/>
      <c r="S566" s="1"/>
    </row>
    <row r="567" spans="1:19" ht="14.45" x14ac:dyDescent="0.3">
      <c r="A567" s="1"/>
      <c r="B567" s="78"/>
      <c r="C567" s="78"/>
      <c r="D567" s="79"/>
      <c r="E567" s="79"/>
      <c r="F567" s="7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x14ac:dyDescent="0.25">
      <c r="A568" s="1"/>
      <c r="B568" s="78" t="s">
        <v>407</v>
      </c>
      <c r="C568" s="78"/>
      <c r="D568" s="79"/>
      <c r="E568" s="79"/>
      <c r="F568" s="79"/>
      <c r="G568" s="1"/>
      <c r="H568" s="1"/>
      <c r="I568" s="1" t="s">
        <v>415</v>
      </c>
      <c r="J568" s="1"/>
      <c r="K568" s="1"/>
      <c r="L568" s="1" t="s">
        <v>409</v>
      </c>
      <c r="M568" s="1" t="s">
        <v>416</v>
      </c>
      <c r="N568" s="1"/>
      <c r="O568" s="1"/>
      <c r="P568" s="1"/>
      <c r="Q568" s="1"/>
      <c r="R568" s="1"/>
      <c r="S568" s="1"/>
    </row>
    <row r="569" spans="1:19" ht="14.45" x14ac:dyDescent="0.3">
      <c r="A569" s="1"/>
      <c r="B569" s="78"/>
      <c r="C569" s="78"/>
      <c r="D569" s="79"/>
      <c r="E569" s="79"/>
      <c r="F569" s="7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25">
      <c r="A570" s="1"/>
      <c r="B570" s="78" t="s">
        <v>406</v>
      </c>
      <c r="C570" s="78"/>
      <c r="D570" s="79"/>
      <c r="E570" s="79"/>
      <c r="F570" s="79"/>
      <c r="G570" s="1"/>
      <c r="H570" s="1"/>
      <c r="I570" s="118" t="s">
        <v>408</v>
      </c>
      <c r="J570" s="1"/>
      <c r="K570" s="1"/>
      <c r="L570" s="1"/>
      <c r="M570" s="1" t="s">
        <v>419</v>
      </c>
      <c r="N570" s="1"/>
      <c r="O570" s="1"/>
      <c r="P570" s="1"/>
      <c r="Q570" s="1"/>
      <c r="R570" s="1"/>
      <c r="S570" s="1"/>
    </row>
    <row r="571" spans="1:19" x14ac:dyDescent="0.25">
      <c r="A571" s="1"/>
      <c r="B571" s="78"/>
      <c r="C571" s="78"/>
      <c r="D571" s="79"/>
      <c r="E571" s="79"/>
      <c r="F571" s="79"/>
      <c r="G571" s="1"/>
      <c r="H571" s="1"/>
      <c r="I571" s="118" t="s">
        <v>417</v>
      </c>
      <c r="J571" s="1"/>
      <c r="K571" s="1"/>
      <c r="L571" s="1"/>
      <c r="M571" s="1" t="s">
        <v>418</v>
      </c>
      <c r="N571" s="1"/>
      <c r="O571" s="1"/>
      <c r="P571" s="1"/>
      <c r="Q571" s="1"/>
      <c r="R571" s="1"/>
      <c r="S571" s="1"/>
    </row>
    <row r="572" spans="1:19" x14ac:dyDescent="0.25">
      <c r="A572" s="1"/>
      <c r="B572" s="78"/>
      <c r="C572" s="78"/>
      <c r="D572" s="79"/>
      <c r="E572" s="79"/>
      <c r="F572" s="79"/>
      <c r="G572" s="1"/>
      <c r="H572" s="1"/>
      <c r="I572" s="1" t="s">
        <v>420</v>
      </c>
      <c r="J572" s="1"/>
      <c r="K572" s="1"/>
      <c r="L572" s="1"/>
      <c r="M572" s="1" t="s">
        <v>418</v>
      </c>
      <c r="N572" s="1"/>
      <c r="O572" s="1"/>
      <c r="P572" s="1"/>
      <c r="Q572" s="1"/>
      <c r="R572" s="1"/>
      <c r="S572" s="1"/>
    </row>
    <row r="573" spans="1:19" ht="14.45" x14ac:dyDescent="0.3">
      <c r="A573" s="1"/>
      <c r="B573" s="78"/>
      <c r="C573" s="78"/>
      <c r="D573" s="79"/>
      <c r="E573" s="79"/>
      <c r="F573" s="7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4.45" x14ac:dyDescent="0.3">
      <c r="A574" s="1"/>
      <c r="B574" s="21"/>
      <c r="C574" s="21"/>
      <c r="D574" s="22"/>
      <c r="E574" s="22"/>
      <c r="F574" s="2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x14ac:dyDescent="0.25">
      <c r="A575" s="134" t="s">
        <v>392</v>
      </c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</row>
    <row r="576" spans="1:19" x14ac:dyDescent="0.25">
      <c r="A576" s="134" t="s">
        <v>0</v>
      </c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</row>
    <row r="577" spans="1:20" x14ac:dyDescent="0.25">
      <c r="A577" s="134" t="s">
        <v>1</v>
      </c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</row>
    <row r="578" spans="1:20" x14ac:dyDescent="0.25">
      <c r="A578" s="134" t="s">
        <v>2</v>
      </c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</row>
    <row r="579" spans="1:20" ht="14.4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2"/>
      <c r="R579" s="2"/>
      <c r="S579" s="2"/>
    </row>
    <row r="580" spans="1:20" ht="14.45" x14ac:dyDescent="0.3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</row>
    <row r="581" spans="1:20" ht="14.45" x14ac:dyDescent="0.3">
      <c r="A581" s="135"/>
      <c r="B581" s="135"/>
      <c r="C581" s="13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135"/>
      <c r="Q581" s="135"/>
      <c r="R581" s="135"/>
      <c r="S581" s="135"/>
    </row>
    <row r="582" spans="1:20" ht="18" x14ac:dyDescent="0.25">
      <c r="A582" s="136" t="s">
        <v>114</v>
      </c>
      <c r="B582" s="136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</row>
    <row r="583" spans="1:20" ht="15.6" x14ac:dyDescent="0.3">
      <c r="A583" s="137"/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</row>
    <row r="584" spans="1:20" x14ac:dyDescent="0.25">
      <c r="A584" s="4" t="s">
        <v>4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28" t="s">
        <v>5</v>
      </c>
      <c r="O584" s="128"/>
      <c r="P584" s="128"/>
      <c r="Q584" s="128"/>
      <c r="R584" s="128"/>
      <c r="S584" s="128"/>
    </row>
    <row r="585" spans="1:20" ht="14.45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20" x14ac:dyDescent="0.25">
      <c r="A586" s="5" t="s">
        <v>6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1:20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129" t="s">
        <v>391</v>
      </c>
      <c r="R587" s="129"/>
      <c r="S587" s="129"/>
    </row>
    <row r="588" spans="1:20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115" t="s">
        <v>390</v>
      </c>
      <c r="R588" s="115"/>
      <c r="S588" s="115"/>
    </row>
    <row r="589" spans="1:20" x14ac:dyDescent="0.25">
      <c r="A589" s="130" t="s">
        <v>106</v>
      </c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</row>
    <row r="590" spans="1:20" thickBot="1" x14ac:dyDescent="0.35">
      <c r="A590" s="1"/>
      <c r="B590" s="21"/>
      <c r="C590" s="21"/>
      <c r="D590" s="22"/>
      <c r="E590" s="22"/>
      <c r="F590" s="2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20" ht="26.25" thickBot="1" x14ac:dyDescent="0.3">
      <c r="A591" s="23" t="s">
        <v>8</v>
      </c>
      <c r="B591" s="24" t="s">
        <v>9</v>
      </c>
      <c r="C591" s="25" t="s">
        <v>10</v>
      </c>
      <c r="D591" s="25" t="s">
        <v>11</v>
      </c>
      <c r="E591" s="25" t="s">
        <v>12</v>
      </c>
      <c r="F591" s="25" t="s">
        <v>13</v>
      </c>
      <c r="G591" s="25" t="s">
        <v>147</v>
      </c>
      <c r="H591" s="25" t="s">
        <v>15</v>
      </c>
      <c r="I591" s="25" t="s">
        <v>16</v>
      </c>
      <c r="J591" s="25" t="s">
        <v>15</v>
      </c>
      <c r="K591" s="25" t="s">
        <v>17</v>
      </c>
      <c r="L591" s="25" t="s">
        <v>15</v>
      </c>
      <c r="M591" s="25" t="s">
        <v>18</v>
      </c>
      <c r="N591" s="25" t="s">
        <v>15</v>
      </c>
      <c r="O591" s="25" t="s">
        <v>14</v>
      </c>
      <c r="P591" s="25" t="s">
        <v>15</v>
      </c>
      <c r="Q591" s="25" t="s">
        <v>19</v>
      </c>
      <c r="R591" s="24" t="s">
        <v>20</v>
      </c>
      <c r="S591" s="26" t="s">
        <v>21</v>
      </c>
    </row>
    <row r="592" spans="1:20" x14ac:dyDescent="0.25">
      <c r="A592" s="98">
        <v>1</v>
      </c>
      <c r="B592" s="91">
        <v>22</v>
      </c>
      <c r="C592" s="92" t="s">
        <v>107</v>
      </c>
      <c r="D592" s="93">
        <v>1981</v>
      </c>
      <c r="E592" s="91"/>
      <c r="F592" s="94" t="s">
        <v>33</v>
      </c>
      <c r="G592" s="95">
        <f>VLOOKUP(B592,Альт!$B$22:$AR$101,27,FALSE)</f>
        <v>2.5614583333333333E-2</v>
      </c>
      <c r="H592" s="91">
        <f>RANK(G592,G592:G593,1)</f>
        <v>1</v>
      </c>
      <c r="I592" s="95">
        <f>VLOOKUP(B592,Альт!$B$22:$AR$101,29,FALSE)-VLOOKUP(B592,Альт!$B$22:$AR$101,27,FALSE)</f>
        <v>3.3078703703703707E-3</v>
      </c>
      <c r="J592" s="91">
        <f>RANK(I592,I592:I593,1)</f>
        <v>1</v>
      </c>
      <c r="K592" s="96">
        <f>VLOOKUP(B592,Альт!$B$22:$AR$101,31,FALSE)-VLOOKUP(B592,Альт!$B$22:$AR$101,29,FALSE)</f>
        <v>6.3331018518518523E-2</v>
      </c>
      <c r="L592" s="91">
        <f>RANK(K592,K592:K593,1)</f>
        <v>1</v>
      </c>
      <c r="M592" s="95">
        <f>VLOOKUP(B592,Альт!$B$22:$AR$101,33,FALSE)-VLOOKUP(B592,Альт!$B$22:$AR$101,31,FALSE)</f>
        <v>2.166666666666664E-3</v>
      </c>
      <c r="N592" s="91">
        <f>RANK(M592,M592:M593,1)</f>
        <v>2</v>
      </c>
      <c r="O592" s="96">
        <f>VLOOKUP(B592,Альт!$B$22:$AR$101,35,FALSE)-VLOOKUP(B592,Альт!$B$22:$AR$101,33,FALSE)</f>
        <v>4.3379629629629629E-2</v>
      </c>
      <c r="P592" s="91">
        <f>RANK(O592,O592:O593,1)</f>
        <v>1</v>
      </c>
      <c r="Q592" s="96">
        <f>G592+I592+K592+M592+O592</f>
        <v>0.13779976851851852</v>
      </c>
      <c r="R592" s="97"/>
      <c r="S592" s="99"/>
      <c r="T592" s="38"/>
    </row>
    <row r="593" spans="1:19" ht="15.75" thickBot="1" x14ac:dyDescent="0.3">
      <c r="A593" s="56">
        <v>2</v>
      </c>
      <c r="B593" s="57">
        <v>25</v>
      </c>
      <c r="C593" s="100" t="s">
        <v>108</v>
      </c>
      <c r="D593" s="101">
        <v>1983</v>
      </c>
      <c r="E593" s="57"/>
      <c r="F593" s="102" t="s">
        <v>33</v>
      </c>
      <c r="G593" s="89">
        <f>VLOOKUP(B593,Альт!$B$22:$AR$101,27,FALSE)</f>
        <v>2.7724537037037037E-2</v>
      </c>
      <c r="H593" s="57">
        <v>2</v>
      </c>
      <c r="I593" s="89">
        <f>VLOOKUP(B593,Альт!$B$22:$AR$101,29,FALSE)-VLOOKUP(B593,Альт!$B$22:$AR$101,27,FALSE)</f>
        <v>4.4988425925925925E-3</v>
      </c>
      <c r="J593" s="57">
        <v>2</v>
      </c>
      <c r="K593" s="90">
        <f>VLOOKUP(B593,Альт!$B$22:$AR$101,31,FALSE)-VLOOKUP(B593,Альт!$B$22:$AR$101,29,FALSE)</f>
        <v>7.1486111111111111E-2</v>
      </c>
      <c r="L593" s="57">
        <v>2</v>
      </c>
      <c r="M593" s="89">
        <f>VLOOKUP(B593,Альт!$B$22:$AR$101,33,FALSE)-VLOOKUP(B593,Альт!$B$22:$AR$101,31,FALSE)</f>
        <v>1.8900462962962994E-3</v>
      </c>
      <c r="N593" s="57">
        <f>RANK(M593,M593:M594,1)</f>
        <v>1</v>
      </c>
      <c r="O593" s="90">
        <f>VLOOKUP(B593,Альт!$B$22:$AR$101,35,FALSE)-VLOOKUP(B593,Альт!$B$22:$AR$101,33,FALSE)</f>
        <v>5.0157407407407387E-2</v>
      </c>
      <c r="P593" s="57">
        <v>2</v>
      </c>
      <c r="Q593" s="90">
        <f>G593+I593+K593+M593+O593</f>
        <v>0.15575694444444443</v>
      </c>
      <c r="R593" s="104">
        <f>Q593-Q592</f>
        <v>1.7957175925925911E-2</v>
      </c>
      <c r="S593" s="62"/>
    </row>
    <row r="594" spans="1:19" ht="14.45" x14ac:dyDescent="0.3">
      <c r="A594" s="16"/>
      <c r="B594" s="16"/>
      <c r="C594" s="17"/>
      <c r="D594" s="16"/>
      <c r="E594" s="16"/>
      <c r="F594" s="18"/>
      <c r="G594" s="19"/>
      <c r="H594" s="16"/>
      <c r="I594" s="19"/>
      <c r="J594" s="16"/>
      <c r="K594" s="19"/>
      <c r="L594" s="16"/>
      <c r="M594" s="19"/>
      <c r="N594" s="16"/>
      <c r="O594" s="19"/>
      <c r="P594" s="16"/>
      <c r="Q594" s="19"/>
      <c r="R594" s="20"/>
      <c r="S594" s="16"/>
    </row>
    <row r="595" spans="1:19" ht="16.5" x14ac:dyDescent="0.25">
      <c r="A595" s="1"/>
      <c r="B595" s="17" t="s">
        <v>405</v>
      </c>
      <c r="C595" s="17"/>
      <c r="D595" s="16"/>
      <c r="E595" s="16"/>
      <c r="F595" s="18"/>
      <c r="G595" s="19"/>
      <c r="H595" s="16"/>
      <c r="I595" s="118" t="s">
        <v>408</v>
      </c>
      <c r="J595" s="16"/>
      <c r="K595" s="19"/>
      <c r="L595" s="16" t="s">
        <v>409</v>
      </c>
      <c r="M595" s="19" t="s">
        <v>410</v>
      </c>
      <c r="N595" s="16"/>
      <c r="O595" s="1"/>
      <c r="P595" s="1"/>
      <c r="Q595" s="1"/>
      <c r="R595" s="1"/>
      <c r="S595" s="1"/>
    </row>
    <row r="596" spans="1:19" ht="14.4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25">
      <c r="A597" s="1"/>
      <c r="B597" s="78" t="s">
        <v>25</v>
      </c>
      <c r="C597" s="78"/>
      <c r="D597" s="79"/>
      <c r="E597" s="79"/>
      <c r="F597" s="79"/>
      <c r="G597" s="1"/>
      <c r="H597" s="1"/>
      <c r="I597" s="1" t="s">
        <v>411</v>
      </c>
      <c r="J597" s="1"/>
      <c r="K597" s="1"/>
      <c r="L597" s="1" t="s">
        <v>409</v>
      </c>
      <c r="M597" s="1" t="s">
        <v>412</v>
      </c>
      <c r="N597" s="1"/>
      <c r="O597" s="1"/>
      <c r="P597" s="1"/>
      <c r="Q597" s="1"/>
      <c r="R597" s="1"/>
      <c r="S597" s="1"/>
    </row>
    <row r="598" spans="1:19" ht="14.45" x14ac:dyDescent="0.3">
      <c r="A598" s="1"/>
      <c r="B598" s="78"/>
      <c r="C598" s="78"/>
      <c r="D598" s="79"/>
      <c r="E598" s="79"/>
      <c r="F598" s="7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x14ac:dyDescent="0.25">
      <c r="A599" s="1"/>
      <c r="B599" s="132" t="s">
        <v>27</v>
      </c>
      <c r="C599" s="132"/>
      <c r="D599" s="133"/>
      <c r="E599" s="133"/>
      <c r="F599" s="133"/>
      <c r="G599" s="1"/>
      <c r="H599" s="1"/>
      <c r="I599" s="1" t="s">
        <v>413</v>
      </c>
      <c r="J599" s="1"/>
      <c r="K599" s="1"/>
      <c r="L599" s="1"/>
      <c r="M599" s="1" t="s">
        <v>414</v>
      </c>
      <c r="N599" s="1"/>
      <c r="O599" s="1"/>
      <c r="P599" s="1"/>
      <c r="Q599" s="1"/>
      <c r="R599" s="1"/>
      <c r="S599" s="1"/>
    </row>
    <row r="600" spans="1:19" ht="14.45" x14ac:dyDescent="0.3">
      <c r="A600" s="1"/>
      <c r="B600" s="78"/>
      <c r="C600" s="78"/>
      <c r="D600" s="79"/>
      <c r="E600" s="79"/>
      <c r="F600" s="7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x14ac:dyDescent="0.25">
      <c r="A601" s="1"/>
      <c r="B601" s="78" t="s">
        <v>407</v>
      </c>
      <c r="C601" s="78"/>
      <c r="D601" s="79"/>
      <c r="E601" s="79"/>
      <c r="F601" s="79"/>
      <c r="G601" s="1"/>
      <c r="H601" s="1"/>
      <c r="I601" s="1" t="s">
        <v>415</v>
      </c>
      <c r="J601" s="1"/>
      <c r="K601" s="1"/>
      <c r="L601" s="1" t="s">
        <v>409</v>
      </c>
      <c r="M601" s="1" t="s">
        <v>416</v>
      </c>
      <c r="N601" s="1"/>
      <c r="O601" s="1"/>
      <c r="P601" s="1"/>
      <c r="Q601" s="1"/>
      <c r="R601" s="1"/>
      <c r="S601" s="1"/>
    </row>
    <row r="602" spans="1:19" ht="14.45" x14ac:dyDescent="0.3">
      <c r="A602" s="1"/>
      <c r="B602" s="78"/>
      <c r="C602" s="78"/>
      <c r="D602" s="79"/>
      <c r="E602" s="79"/>
      <c r="F602" s="7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x14ac:dyDescent="0.25">
      <c r="A603" s="1"/>
      <c r="B603" s="78" t="s">
        <v>406</v>
      </c>
      <c r="C603" s="78"/>
      <c r="D603" s="79"/>
      <c r="E603" s="79"/>
      <c r="F603" s="79"/>
      <c r="G603" s="1"/>
      <c r="H603" s="1"/>
      <c r="I603" s="118" t="s">
        <v>408</v>
      </c>
      <c r="J603" s="1"/>
      <c r="K603" s="1"/>
      <c r="L603" s="1"/>
      <c r="M603" s="1" t="s">
        <v>419</v>
      </c>
      <c r="N603" s="1"/>
      <c r="O603" s="1"/>
      <c r="P603" s="1"/>
      <c r="Q603" s="1"/>
      <c r="R603" s="1"/>
      <c r="S603" s="1"/>
    </row>
    <row r="604" spans="1:19" x14ac:dyDescent="0.25">
      <c r="A604" s="1"/>
      <c r="B604" s="78"/>
      <c r="C604" s="78"/>
      <c r="D604" s="79"/>
      <c r="E604" s="79"/>
      <c r="F604" s="79"/>
      <c r="G604" s="1"/>
      <c r="H604" s="1"/>
      <c r="I604" s="118" t="s">
        <v>417</v>
      </c>
      <c r="J604" s="1"/>
      <c r="K604" s="1"/>
      <c r="L604" s="1"/>
      <c r="M604" s="1" t="s">
        <v>418</v>
      </c>
      <c r="N604" s="1"/>
      <c r="O604" s="1"/>
      <c r="P604" s="1"/>
      <c r="Q604" s="1"/>
      <c r="R604" s="1"/>
      <c r="S604" s="1"/>
    </row>
    <row r="605" spans="1:19" x14ac:dyDescent="0.25">
      <c r="A605" s="1"/>
      <c r="B605" s="78"/>
      <c r="C605" s="78"/>
      <c r="D605" s="79"/>
      <c r="E605" s="79"/>
      <c r="F605" s="79"/>
      <c r="G605" s="1"/>
      <c r="H605" s="1"/>
      <c r="I605" s="1" t="s">
        <v>420</v>
      </c>
      <c r="J605" s="1"/>
      <c r="K605" s="1"/>
      <c r="L605" s="1"/>
      <c r="M605" s="1" t="s">
        <v>418</v>
      </c>
      <c r="N605" s="1"/>
      <c r="O605" s="1"/>
      <c r="P605" s="1"/>
      <c r="Q605" s="1"/>
      <c r="R605" s="1"/>
      <c r="S605" s="1"/>
    </row>
    <row r="606" spans="1:19" ht="14.45" x14ac:dyDescent="0.3">
      <c r="A606" s="1"/>
      <c r="B606" s="78"/>
      <c r="C606" s="78"/>
      <c r="D606" s="79"/>
      <c r="E606" s="79"/>
      <c r="F606" s="7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4.45" x14ac:dyDescent="0.3">
      <c r="A607" s="1"/>
      <c r="B607" s="21"/>
      <c r="C607" s="21"/>
      <c r="D607" s="22"/>
      <c r="E607" s="22"/>
      <c r="F607" s="2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x14ac:dyDescent="0.25">
      <c r="A608" s="134" t="s">
        <v>392</v>
      </c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</row>
    <row r="609" spans="1:27" x14ac:dyDescent="0.25">
      <c r="A609" s="134" t="s">
        <v>0</v>
      </c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</row>
    <row r="610" spans="1:27" x14ac:dyDescent="0.25">
      <c r="A610" s="134" t="s">
        <v>1</v>
      </c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</row>
    <row r="611" spans="1:27" x14ac:dyDescent="0.25">
      <c r="A611" s="134" t="s">
        <v>2</v>
      </c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</row>
    <row r="612" spans="1:27" ht="14.4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2"/>
      <c r="R612" s="2"/>
      <c r="S612" s="2"/>
    </row>
    <row r="613" spans="1:27" ht="14.45" x14ac:dyDescent="0.3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</row>
    <row r="614" spans="1:27" ht="14.45" x14ac:dyDescent="0.3">
      <c r="A614" s="135"/>
      <c r="B614" s="135"/>
      <c r="C614" s="13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135"/>
      <c r="Q614" s="135"/>
      <c r="R614" s="135"/>
      <c r="S614" s="135"/>
    </row>
    <row r="615" spans="1:27" ht="18" x14ac:dyDescent="0.25">
      <c r="A615" s="136" t="s">
        <v>31</v>
      </c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</row>
    <row r="616" spans="1:27" ht="15.6" x14ac:dyDescent="0.3">
      <c r="A616" s="137"/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</row>
    <row r="617" spans="1:27" x14ac:dyDescent="0.25">
      <c r="A617" s="4" t="s">
        <v>4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128" t="s">
        <v>5</v>
      </c>
      <c r="O617" s="128"/>
      <c r="P617" s="128"/>
      <c r="Q617" s="128"/>
      <c r="R617" s="128"/>
      <c r="S617" s="128"/>
    </row>
    <row r="618" spans="1:27" ht="14.45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27" x14ac:dyDescent="0.25">
      <c r="A619" s="5" t="s">
        <v>6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1:27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129" t="s">
        <v>391</v>
      </c>
      <c r="R620" s="129"/>
      <c r="S620" s="129"/>
    </row>
    <row r="621" spans="1:27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115" t="s">
        <v>390</v>
      </c>
      <c r="R621" s="115"/>
      <c r="S621" s="115"/>
    </row>
    <row r="622" spans="1:27" x14ac:dyDescent="0.25">
      <c r="A622" s="130" t="s">
        <v>116</v>
      </c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</row>
    <row r="623" spans="1:27" thickBot="1" x14ac:dyDescent="0.35">
      <c r="A623" s="1"/>
      <c r="B623" s="21"/>
      <c r="C623" s="21"/>
      <c r="D623" s="22"/>
      <c r="E623" s="22"/>
      <c r="F623" s="2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27" ht="26.25" thickBot="1" x14ac:dyDescent="0.3">
      <c r="A624" s="23" t="s">
        <v>8</v>
      </c>
      <c r="B624" s="24" t="s">
        <v>9</v>
      </c>
      <c r="C624" s="25" t="s">
        <v>10</v>
      </c>
      <c r="D624" s="25" t="s">
        <v>11</v>
      </c>
      <c r="E624" s="25" t="s">
        <v>12</v>
      </c>
      <c r="F624" s="25" t="s">
        <v>13</v>
      </c>
      <c r="G624" s="25" t="s">
        <v>147</v>
      </c>
      <c r="H624" s="25" t="s">
        <v>15</v>
      </c>
      <c r="I624" s="25" t="s">
        <v>16</v>
      </c>
      <c r="J624" s="25" t="s">
        <v>15</v>
      </c>
      <c r="K624" s="25" t="s">
        <v>17</v>
      </c>
      <c r="L624" s="25" t="s">
        <v>15</v>
      </c>
      <c r="M624" s="25" t="s">
        <v>18</v>
      </c>
      <c r="N624" s="25" t="s">
        <v>15</v>
      </c>
      <c r="O624" s="25" t="s">
        <v>14</v>
      </c>
      <c r="P624" s="25" t="s">
        <v>15</v>
      </c>
      <c r="Q624" s="25" t="s">
        <v>19</v>
      </c>
      <c r="R624" s="24" t="s">
        <v>20</v>
      </c>
      <c r="S624" s="26" t="s">
        <v>21</v>
      </c>
      <c r="U624" s="39"/>
      <c r="V624" s="40"/>
      <c r="W624" s="41"/>
      <c r="X624" s="42"/>
      <c r="Y624" s="43"/>
      <c r="Z624" s="44"/>
      <c r="AA624" s="45"/>
    </row>
    <row r="625" spans="1:27" ht="42.75" x14ac:dyDescent="0.25">
      <c r="A625" s="80">
        <v>1</v>
      </c>
      <c r="B625" s="81">
        <v>103</v>
      </c>
      <c r="C625" s="82" t="s">
        <v>126</v>
      </c>
      <c r="D625" s="83" t="s">
        <v>127</v>
      </c>
      <c r="E625" s="81">
        <v>0</v>
      </c>
      <c r="F625" s="84" t="s">
        <v>128</v>
      </c>
      <c r="G625" s="85">
        <f>VLOOKUP(B625,Альт!$B$22:$AR$101,27,FALSE)</f>
        <v>2.1693287037037035E-2</v>
      </c>
      <c r="H625" s="28">
        <f t="shared" ref="H625:H634" si="54">RANK(G625,$G$625:$G$634,1)</f>
        <v>4</v>
      </c>
      <c r="I625" s="85">
        <f>VLOOKUP(B625,Альт!$B$22:$AR$101,29,FALSE)-VLOOKUP(B625,Альт!$B$22:$AR$101,27,FALSE)</f>
        <v>1.3831018518518506E-3</v>
      </c>
      <c r="J625" s="28">
        <f t="shared" ref="J625:J634" si="55">RANK(I625,$I$625:$I$634,1)</f>
        <v>2</v>
      </c>
      <c r="K625" s="86">
        <f>VLOOKUP(B625,Альт!$B$22:$AR$101,31,FALSE)-VLOOKUP(B625,Альт!$B$22:$AR$101,29,FALSE)</f>
        <v>4.3515046296296309E-2</v>
      </c>
      <c r="L625" s="28">
        <f t="shared" ref="L625:L634" si="56">RANK(K625,$K$625:$K$634,1)</f>
        <v>1</v>
      </c>
      <c r="M625" s="85">
        <f>VLOOKUP(B625,Альт!$B$22:$AR$101,33,FALSE)-VLOOKUP(B625,Альт!$B$22:$AR$101,31,FALSE)</f>
        <v>5.6712962962962576E-4</v>
      </c>
      <c r="N625" s="28">
        <f t="shared" ref="N625:N634" si="57">RANK(M625,$M$625:$M$634,1)</f>
        <v>5</v>
      </c>
      <c r="O625" s="85">
        <f>VLOOKUP(B625,Альт!$B$22:$AR$101,35,FALSE)-VLOOKUP(B625,Альт!$B$22:$AR$101,33,FALSE)</f>
        <v>2.8902777777777777E-2</v>
      </c>
      <c r="P625" s="28">
        <f t="shared" ref="P625:P634" si="58">RANK(O625,$O$625:$O$634,1)</f>
        <v>2</v>
      </c>
      <c r="Q625" s="86">
        <f t="shared" ref="Q625:Q634" si="59">G625+I625+K625+M625+O625</f>
        <v>9.6061342592592594E-2</v>
      </c>
      <c r="R625" s="87"/>
      <c r="S625" s="88"/>
      <c r="U625" s="39"/>
      <c r="X625" s="42"/>
      <c r="Y625" s="43"/>
      <c r="Z625" s="44"/>
      <c r="AA625" s="45"/>
    </row>
    <row r="626" spans="1:27" ht="42.75" x14ac:dyDescent="0.25">
      <c r="A626" s="51">
        <v>2</v>
      </c>
      <c r="B626" s="46">
        <v>109</v>
      </c>
      <c r="C626" s="47" t="s">
        <v>144</v>
      </c>
      <c r="D626" s="48" t="s">
        <v>145</v>
      </c>
      <c r="E626" s="46"/>
      <c r="F626" s="49" t="s">
        <v>146</v>
      </c>
      <c r="G626" s="68">
        <f>VLOOKUP(B626,Альт!$B$22:$AR$101,27,FALSE)</f>
        <v>1.9829861111111111E-2</v>
      </c>
      <c r="H626" s="11">
        <f t="shared" si="54"/>
        <v>1</v>
      </c>
      <c r="I626" s="68">
        <f>VLOOKUP(B626,Альт!$B$22:$AR$101,29,FALSE)-VLOOKUP(B626,Альт!$B$22:$AR$101,27,FALSE)</f>
        <v>1.5046296296296301E-3</v>
      </c>
      <c r="J626" s="11">
        <f t="shared" si="55"/>
        <v>4</v>
      </c>
      <c r="K626" s="69">
        <f>VLOOKUP(B626,Альт!$B$22:$AR$101,31,FALSE)-VLOOKUP(B626,Альт!$B$22:$AR$101,29,FALSE)</f>
        <v>5.2571759259259249E-2</v>
      </c>
      <c r="L626" s="11">
        <f t="shared" si="56"/>
        <v>2</v>
      </c>
      <c r="M626" s="68">
        <f>VLOOKUP(B626,Альт!$B$22:$AR$101,33,FALSE)-VLOOKUP(B626,Альт!$B$22:$AR$101,31,FALSE)</f>
        <v>5.439814814814925E-4</v>
      </c>
      <c r="N626" s="11">
        <f t="shared" si="57"/>
        <v>4</v>
      </c>
      <c r="O626" s="68">
        <f>VLOOKUP(B626,Альт!$B$22:$AR$101,35,FALSE)-VLOOKUP(B626,Альт!$B$22:$AR$101,33,FALSE)</f>
        <v>3.0474537037037022E-2</v>
      </c>
      <c r="P626" s="11">
        <f t="shared" si="58"/>
        <v>4</v>
      </c>
      <c r="Q626" s="69">
        <f t="shared" si="59"/>
        <v>0.10492476851851851</v>
      </c>
      <c r="R626" s="15">
        <f>Q626-$Q$625</f>
        <v>8.8634259259259135E-3</v>
      </c>
      <c r="S626" s="50"/>
      <c r="U626" s="39"/>
      <c r="X626" s="42"/>
      <c r="Y626" s="43"/>
      <c r="Z626" s="44"/>
      <c r="AA626" s="45"/>
    </row>
    <row r="627" spans="1:27" ht="49.5" customHeight="1" x14ac:dyDescent="0.25">
      <c r="A627" s="27">
        <v>3</v>
      </c>
      <c r="B627" s="46">
        <v>105</v>
      </c>
      <c r="C627" s="47" t="s">
        <v>132</v>
      </c>
      <c r="D627" s="48" t="s">
        <v>133</v>
      </c>
      <c r="E627" s="46">
        <v>0</v>
      </c>
      <c r="F627" s="49" t="s">
        <v>134</v>
      </c>
      <c r="G627" s="68">
        <f>VLOOKUP(B627,Альт!$B$22:$AR$101,27,FALSE)</f>
        <v>2.0065972222222221E-2</v>
      </c>
      <c r="H627" s="11">
        <f t="shared" si="54"/>
        <v>2</v>
      </c>
      <c r="I627" s="68">
        <f>VLOOKUP(B627,Альт!$B$22:$AR$101,29,FALSE)-VLOOKUP(B627,Альт!$B$22:$AR$101,27,FALSE)</f>
        <v>1.3935185185185196E-3</v>
      </c>
      <c r="J627" s="11">
        <f t="shared" si="55"/>
        <v>3</v>
      </c>
      <c r="K627" s="69">
        <f>VLOOKUP(B627,Альт!$B$22:$AR$101,31,FALSE)-VLOOKUP(B627,Альт!$B$22:$AR$101,29,FALSE)</f>
        <v>5.5429398148148137E-2</v>
      </c>
      <c r="L627" s="11">
        <f t="shared" si="56"/>
        <v>7</v>
      </c>
      <c r="M627" s="68">
        <f>VLOOKUP(B627,Альт!$B$22:$AR$101,33,FALSE)-VLOOKUP(B627,Альт!$B$22:$AR$101,31,FALSE)</f>
        <v>4.7222222222223498E-4</v>
      </c>
      <c r="N627" s="11">
        <f t="shared" si="57"/>
        <v>1</v>
      </c>
      <c r="O627" s="68">
        <f>VLOOKUP(B627,Альт!$B$22:$AR$101,35,FALSE)-VLOOKUP(B627,Альт!$B$22:$AR$101,33,FALSE)</f>
        <v>3.0101851851851852E-2</v>
      </c>
      <c r="P627" s="11">
        <f t="shared" si="58"/>
        <v>3</v>
      </c>
      <c r="Q627" s="69">
        <f t="shared" si="59"/>
        <v>0.10746296296296297</v>
      </c>
      <c r="R627" s="15">
        <f t="shared" ref="R627:R633" si="60">Q627-$Q$625</f>
        <v>1.1401620370370374E-2</v>
      </c>
      <c r="S627" s="50"/>
      <c r="U627" s="140"/>
      <c r="X627" s="42"/>
      <c r="Y627" s="43"/>
      <c r="Z627" s="141"/>
      <c r="AA627" s="45"/>
    </row>
    <row r="628" spans="1:27" ht="42.75" x14ac:dyDescent="0.25">
      <c r="A628" s="51">
        <v>4</v>
      </c>
      <c r="B628" s="46">
        <v>104</v>
      </c>
      <c r="C628" s="47" t="s">
        <v>129</v>
      </c>
      <c r="D628" s="48" t="s">
        <v>130</v>
      </c>
      <c r="E628" s="46">
        <v>0</v>
      </c>
      <c r="F628" s="49" t="s">
        <v>131</v>
      </c>
      <c r="G628" s="68">
        <f>VLOOKUP(B628,Альт!$B$22:$AR$101,27,FALSE)</f>
        <v>2.4456018518518519E-2</v>
      </c>
      <c r="H628" s="11">
        <f t="shared" si="54"/>
        <v>7</v>
      </c>
      <c r="I628" s="68">
        <f>VLOOKUP(B628,Альт!$B$22:$AR$101,29,FALSE)-VLOOKUP(B628,Альт!$B$22:$AR$101,27,FALSE)</f>
        <v>1.6909722222222187E-3</v>
      </c>
      <c r="J628" s="11">
        <f t="shared" si="55"/>
        <v>6</v>
      </c>
      <c r="K628" s="69">
        <f>VLOOKUP(B628,Альт!$B$22:$AR$101,31,FALSE)-VLOOKUP(B628,Альт!$B$22:$AR$101,29,FALSE)</f>
        <v>5.2650462962962968E-2</v>
      </c>
      <c r="L628" s="11">
        <f t="shared" si="56"/>
        <v>3</v>
      </c>
      <c r="M628" s="68">
        <f>VLOOKUP(B628,Альт!$B$22:$AR$101,33,FALSE)-VLOOKUP(B628,Альт!$B$22:$AR$101,31,FALSE)</f>
        <v>5.7754629629627741E-4</v>
      </c>
      <c r="N628" s="11">
        <f t="shared" si="57"/>
        <v>6</v>
      </c>
      <c r="O628" s="68">
        <f>VLOOKUP(B628,Альт!$B$22:$AR$101,35,FALSE)-VLOOKUP(B628,Альт!$B$22:$AR$101,33,FALSE)</f>
        <v>3.2967592592592604E-2</v>
      </c>
      <c r="P628" s="11">
        <f t="shared" si="58"/>
        <v>5</v>
      </c>
      <c r="Q628" s="69">
        <f t="shared" si="59"/>
        <v>0.11234259259259259</v>
      </c>
      <c r="R628" s="15">
        <f t="shared" si="60"/>
        <v>1.6281249999999997E-2</v>
      </c>
      <c r="S628" s="50"/>
      <c r="U628" s="140"/>
      <c r="X628" s="42"/>
      <c r="Y628" s="43"/>
      <c r="Z628" s="142"/>
      <c r="AA628" s="45"/>
    </row>
    <row r="629" spans="1:27" ht="42.75" x14ac:dyDescent="0.25">
      <c r="A629" s="27">
        <v>5</v>
      </c>
      <c r="B629" s="46">
        <v>106</v>
      </c>
      <c r="C629" s="47" t="s">
        <v>135</v>
      </c>
      <c r="D629" s="48" t="s">
        <v>136</v>
      </c>
      <c r="E629" s="46"/>
      <c r="F629" s="49" t="s">
        <v>137</v>
      </c>
      <c r="G629" s="68">
        <f>VLOOKUP(B629,Альт!$B$22:$AR$101,27,FALSE)</f>
        <v>2.3092592592592592E-2</v>
      </c>
      <c r="H629" s="11">
        <f t="shared" si="54"/>
        <v>5</v>
      </c>
      <c r="I629" s="68">
        <f>VLOOKUP(B629,Альт!$B$22:$AR$101,29,FALSE)-VLOOKUP(B629,Альт!$B$22:$AR$101,27,FALSE)</f>
        <v>1.1666666666666665E-3</v>
      </c>
      <c r="J629" s="11">
        <f t="shared" si="55"/>
        <v>1</v>
      </c>
      <c r="K629" s="69">
        <f>VLOOKUP(B629,Альт!$B$22:$AR$101,31,FALSE)-VLOOKUP(B629,Альт!$B$22:$AR$101,29,FALSE)</f>
        <v>5.4561342592592599E-2</v>
      </c>
      <c r="L629" s="11">
        <f t="shared" si="56"/>
        <v>6</v>
      </c>
      <c r="M629" s="68">
        <f>VLOOKUP(B629,Альт!$B$22:$AR$101,33,FALSE)-VLOOKUP(B629,Альт!$B$22:$AR$101,31,FALSE)</f>
        <v>4.9305555555555214E-4</v>
      </c>
      <c r="N629" s="11">
        <f t="shared" si="57"/>
        <v>2</v>
      </c>
      <c r="O629" s="68">
        <f>VLOOKUP(B629,Альт!$B$22:$AR$101,35,FALSE)-VLOOKUP(B629,Альт!$B$22:$AR$101,33,FALSE)</f>
        <v>3.4172453703703698E-2</v>
      </c>
      <c r="P629" s="11">
        <f t="shared" si="58"/>
        <v>6</v>
      </c>
      <c r="Q629" s="69">
        <f t="shared" si="59"/>
        <v>0.11348611111111111</v>
      </c>
      <c r="R629" s="15">
        <f t="shared" si="60"/>
        <v>1.7424768518518513E-2</v>
      </c>
      <c r="S629" s="50"/>
      <c r="U629" s="140"/>
      <c r="X629" s="42"/>
      <c r="Y629" s="43"/>
      <c r="Z629" s="142"/>
      <c r="AA629" s="45"/>
    </row>
    <row r="630" spans="1:27" ht="50.25" customHeight="1" x14ac:dyDescent="0.25">
      <c r="A630" s="51">
        <v>6</v>
      </c>
      <c r="B630" s="11">
        <v>102</v>
      </c>
      <c r="C630" s="52" t="s">
        <v>123</v>
      </c>
      <c r="D630" s="53" t="s">
        <v>124</v>
      </c>
      <c r="E630" s="11">
        <v>0</v>
      </c>
      <c r="F630" s="54" t="s">
        <v>125</v>
      </c>
      <c r="G630" s="68">
        <f>VLOOKUP(B630,Альт!$B$22:$AR$101,27,FALSE)</f>
        <v>2.0087962962962964E-2</v>
      </c>
      <c r="H630" s="11">
        <f t="shared" si="54"/>
        <v>3</v>
      </c>
      <c r="I630" s="68">
        <f>VLOOKUP(B630,Альт!$B$22:$AR$101,29,FALSE)-VLOOKUP(B630,Альт!$B$22:$AR$101,27,FALSE)</f>
        <v>2.1180555555555536E-3</v>
      </c>
      <c r="J630" s="11">
        <f t="shared" si="55"/>
        <v>8</v>
      </c>
      <c r="K630" s="69">
        <f>VLOOKUP(B630,Альт!$B$22:$AR$101,31,FALSE)-VLOOKUP(B630,Альт!$B$22:$AR$101,29,FALSE)</f>
        <v>5.3498842592592605E-2</v>
      </c>
      <c r="L630" s="11">
        <f t="shared" si="56"/>
        <v>5</v>
      </c>
      <c r="M630" s="68">
        <f>VLOOKUP(B630,Альт!$B$22:$AR$101,33,FALSE)-VLOOKUP(B630,Альт!$B$22:$AR$101,31,FALSE)</f>
        <v>5.3703703703703032E-4</v>
      </c>
      <c r="N630" s="11">
        <f t="shared" si="57"/>
        <v>3</v>
      </c>
      <c r="O630" s="68">
        <f>VLOOKUP(B630,Альт!$B$22:$AR$101,35,FALSE)-VLOOKUP(B630,Альт!$B$22:$AR$101,33,FALSE)</f>
        <v>3.7736111111111109E-2</v>
      </c>
      <c r="P630" s="11">
        <f t="shared" si="58"/>
        <v>9</v>
      </c>
      <c r="Q630" s="69">
        <f t="shared" si="59"/>
        <v>0.11397800925925926</v>
      </c>
      <c r="R630" s="15">
        <f t="shared" si="60"/>
        <v>1.7916666666666664E-2</v>
      </c>
      <c r="S630" s="55"/>
      <c r="U630" s="140"/>
      <c r="X630" s="42"/>
      <c r="Y630" s="43"/>
      <c r="Z630" s="141"/>
      <c r="AA630" s="45"/>
    </row>
    <row r="631" spans="1:27" ht="50.25" customHeight="1" x14ac:dyDescent="0.25">
      <c r="A631" s="27">
        <v>7</v>
      </c>
      <c r="B631" s="11">
        <v>101</v>
      </c>
      <c r="C631" s="52" t="s">
        <v>120</v>
      </c>
      <c r="D631" s="53" t="s">
        <v>121</v>
      </c>
      <c r="E631" s="11">
        <v>0</v>
      </c>
      <c r="F631" s="54" t="s">
        <v>122</v>
      </c>
      <c r="G631" s="68">
        <f>VLOOKUP(B631,Альт!$B$22:$AR$101,27,FALSE)</f>
        <v>2.6674768518518521E-2</v>
      </c>
      <c r="H631" s="11">
        <f t="shared" si="54"/>
        <v>9</v>
      </c>
      <c r="I631" s="68">
        <f>VLOOKUP(B631,Альт!$B$22:$AR$101,29,FALSE)-VLOOKUP(B631,Альт!$B$22:$AR$101,27,FALSE)</f>
        <v>2.0810185185185133E-3</v>
      </c>
      <c r="J631" s="11">
        <f t="shared" si="55"/>
        <v>7</v>
      </c>
      <c r="K631" s="69">
        <f>VLOOKUP(B631,Альт!$B$22:$AR$101,31,FALSE)-VLOOKUP(B631,Альт!$B$22:$AR$101,29,FALSE)</f>
        <v>5.3225694444444457E-2</v>
      </c>
      <c r="L631" s="11">
        <f t="shared" si="56"/>
        <v>4</v>
      </c>
      <c r="M631" s="68">
        <f>VLOOKUP(B631,Альт!$B$22:$AR$101,33,FALSE)-VLOOKUP(B631,Альт!$B$22:$AR$101,31,FALSE)</f>
        <v>8.3912037037035814E-4</v>
      </c>
      <c r="N631" s="11">
        <f t="shared" si="57"/>
        <v>10</v>
      </c>
      <c r="O631" s="68">
        <f>VLOOKUP(B631,Альт!$B$22:$AR$101,35,FALSE)-VLOOKUP(B631,Альт!$B$22:$AR$101,33,FALSE)</f>
        <v>3.6506944444444439E-2</v>
      </c>
      <c r="P631" s="11">
        <f t="shared" si="58"/>
        <v>8</v>
      </c>
      <c r="Q631" s="69">
        <f t="shared" si="59"/>
        <v>0.11932754629629629</v>
      </c>
      <c r="R631" s="15">
        <f t="shared" si="60"/>
        <v>2.3266203703703692E-2</v>
      </c>
      <c r="S631" s="55"/>
      <c r="U631" s="140"/>
      <c r="X631" s="42"/>
      <c r="Y631" s="43"/>
      <c r="Z631" s="142"/>
      <c r="AA631" s="45"/>
    </row>
    <row r="632" spans="1:27" ht="50.25" customHeight="1" x14ac:dyDescent="0.25">
      <c r="A632" s="51">
        <v>8</v>
      </c>
      <c r="B632" s="11">
        <v>100</v>
      </c>
      <c r="C632" s="52" t="s">
        <v>117</v>
      </c>
      <c r="D632" s="53" t="s">
        <v>118</v>
      </c>
      <c r="E632" s="11">
        <v>0</v>
      </c>
      <c r="F632" s="54" t="s">
        <v>119</v>
      </c>
      <c r="G632" s="68">
        <f>VLOOKUP(B632,Альт!$B$22:$AR$101,27,FALSE)</f>
        <v>2.431712962962963E-2</v>
      </c>
      <c r="H632" s="11">
        <f t="shared" si="54"/>
        <v>6</v>
      </c>
      <c r="I632" s="68">
        <f>VLOOKUP(B632,Альт!$B$22:$AR$101,29,FALSE)-VLOOKUP(B632,Альт!$B$22:$AR$101,27,FALSE)</f>
        <v>2.2002314814814836E-3</v>
      </c>
      <c r="J632" s="11">
        <f t="shared" si="55"/>
        <v>9</v>
      </c>
      <c r="K632" s="69">
        <f>VLOOKUP(B632,Альт!$B$22:$AR$101,31,FALSE)-VLOOKUP(B632,Альт!$B$22:$AR$101,29,FALSE)</f>
        <v>5.9406250000000008E-2</v>
      </c>
      <c r="L632" s="11">
        <f t="shared" si="56"/>
        <v>9</v>
      </c>
      <c r="M632" s="68">
        <f>VLOOKUP(B632,Альт!$B$22:$AR$101,33,FALSE)-VLOOKUP(B632,Альт!$B$22:$AR$101,31,FALSE)</f>
        <v>7.6273148148148229E-4</v>
      </c>
      <c r="N632" s="11">
        <f t="shared" si="57"/>
        <v>9</v>
      </c>
      <c r="O632" s="68">
        <f>VLOOKUP(B632,Альт!$B$22:$AR$101,35,FALSE)-VLOOKUP(B632,Альт!$B$22:$AR$101,33,FALSE)</f>
        <v>3.4870370370370357E-2</v>
      </c>
      <c r="P632" s="11">
        <f t="shared" si="58"/>
        <v>7</v>
      </c>
      <c r="Q632" s="69">
        <f t="shared" si="59"/>
        <v>0.12155671296296296</v>
      </c>
      <c r="R632" s="15">
        <f t="shared" si="60"/>
        <v>2.5495370370370363E-2</v>
      </c>
      <c r="S632" s="55"/>
      <c r="U632" s="140"/>
      <c r="X632" s="42"/>
      <c r="Y632" s="43"/>
      <c r="Z632" s="142"/>
      <c r="AA632" s="45"/>
    </row>
    <row r="633" spans="1:27" ht="50.25" customHeight="1" x14ac:dyDescent="0.25">
      <c r="A633" s="27">
        <v>9</v>
      </c>
      <c r="B633" s="11">
        <v>107</v>
      </c>
      <c r="C633" s="52" t="s">
        <v>138</v>
      </c>
      <c r="D633" s="53" t="s">
        <v>139</v>
      </c>
      <c r="E633" s="11"/>
      <c r="F633" s="54" t="s">
        <v>140</v>
      </c>
      <c r="G633" s="68">
        <f>VLOOKUP(B633,Альт!$B$22:$AR$101,27,FALSE)</f>
        <v>3.5597222222222218E-2</v>
      </c>
      <c r="H633" s="11">
        <f t="shared" si="54"/>
        <v>10</v>
      </c>
      <c r="I633" s="68">
        <f>VLOOKUP(B633,Альт!$B$22:$AR$101,29,FALSE)-VLOOKUP(B633,Альт!$B$22:$AR$101,27,FALSE)</f>
        <v>2.3217592592592595E-3</v>
      </c>
      <c r="J633" s="11">
        <f t="shared" si="55"/>
        <v>10</v>
      </c>
      <c r="K633" s="69">
        <f>VLOOKUP(B633,Альт!$B$22:$AR$101,31,FALSE)-VLOOKUP(B633,Альт!$B$22:$AR$101,29,FALSE)</f>
        <v>7.2215277777777781E-2</v>
      </c>
      <c r="L633" s="11">
        <f t="shared" si="56"/>
        <v>10</v>
      </c>
      <c r="M633" s="68">
        <f>VLOOKUP(B633,Альт!$B$22:$AR$101,33,FALSE)-VLOOKUP(B633,Альт!$B$22:$AR$101,31,FALSE)</f>
        <v>6.8055555555555924E-4</v>
      </c>
      <c r="N633" s="11">
        <f t="shared" si="57"/>
        <v>7</v>
      </c>
      <c r="O633" s="68">
        <f>VLOOKUP(B633,Альт!$B$22:$AR$101,35,FALSE)-VLOOKUP(B633,Альт!$B$22:$AR$101,33,FALSE)</f>
        <v>3.9357638888888907E-2</v>
      </c>
      <c r="P633" s="11">
        <f t="shared" si="58"/>
        <v>10</v>
      </c>
      <c r="Q633" s="69">
        <f t="shared" si="59"/>
        <v>0.15017245370370375</v>
      </c>
      <c r="R633" s="15">
        <f t="shared" si="60"/>
        <v>5.4111111111111151E-2</v>
      </c>
      <c r="S633" s="55"/>
      <c r="U633" s="39"/>
      <c r="X633" s="42"/>
      <c r="Y633" s="43"/>
      <c r="Z633" s="44"/>
    </row>
    <row r="634" spans="1:27" ht="43.5" thickBot="1" x14ac:dyDescent="0.3">
      <c r="A634" s="56" t="s">
        <v>389</v>
      </c>
      <c r="B634" s="57">
        <v>108</v>
      </c>
      <c r="C634" s="58" t="s">
        <v>141</v>
      </c>
      <c r="D634" s="59" t="s">
        <v>142</v>
      </c>
      <c r="E634" s="57"/>
      <c r="F634" s="60" t="s">
        <v>143</v>
      </c>
      <c r="G634" s="89">
        <f>VLOOKUP(B634,Альт!$B$22:$AR$101,27,FALSE)</f>
        <v>2.4983796296296296E-2</v>
      </c>
      <c r="H634" s="57">
        <f t="shared" si="54"/>
        <v>8</v>
      </c>
      <c r="I634" s="89">
        <f>VLOOKUP(B634,Альт!$B$22:$AR$101,29,FALSE)-VLOOKUP(B634,Альт!$B$22:$AR$101,27,FALSE)</f>
        <v>1.5752314814814795E-3</v>
      </c>
      <c r="J634" s="57">
        <f t="shared" si="55"/>
        <v>5</v>
      </c>
      <c r="K634" s="90">
        <f>VLOOKUP(B634,Альт!$B$22:$AR$101,31,FALSE)-VLOOKUP(B634,Альт!$B$22:$AR$101,29,FALSE)</f>
        <v>5.6229166666666677E-2</v>
      </c>
      <c r="L634" s="57">
        <f t="shared" si="56"/>
        <v>8</v>
      </c>
      <c r="M634" s="89">
        <f>VLOOKUP(B634,Альт!$B$22:$AR$101,33,FALSE)-VLOOKUP(B634,Альт!$B$22:$AR$101,31,FALSE)</f>
        <v>6.8287037037036147E-4</v>
      </c>
      <c r="N634" s="57">
        <f t="shared" si="57"/>
        <v>8</v>
      </c>
      <c r="O634" s="89">
        <f>VLOOKUP(B634,Альт!$B$22:$AR$101,35,FALSE)-VLOOKUP(B634,Альт!$B$22:$AR$101,33,FALSE)</f>
        <v>2.0819444444444446E-2</v>
      </c>
      <c r="P634" s="57">
        <f t="shared" si="58"/>
        <v>1</v>
      </c>
      <c r="Q634" s="90">
        <f t="shared" si="59"/>
        <v>0.10429050925925926</v>
      </c>
      <c r="R634" s="61"/>
      <c r="S634" s="62"/>
    </row>
    <row r="635" spans="1:27" ht="14.45" x14ac:dyDescent="0.3">
      <c r="A635" s="16"/>
      <c r="B635" s="16"/>
      <c r="C635" s="124"/>
      <c r="D635" s="125"/>
      <c r="E635" s="16"/>
      <c r="F635" s="126"/>
      <c r="G635" s="121"/>
      <c r="H635" s="16"/>
      <c r="I635" s="121"/>
      <c r="J635" s="16"/>
      <c r="K635" s="122"/>
      <c r="L635" s="16"/>
      <c r="M635" s="121"/>
      <c r="N635" s="16"/>
      <c r="O635" s="121"/>
      <c r="P635" s="16"/>
      <c r="Q635" s="122"/>
      <c r="R635" s="127"/>
      <c r="S635" s="16"/>
    </row>
    <row r="636" spans="1:27" ht="16.5" x14ac:dyDescent="0.25">
      <c r="A636" s="16"/>
      <c r="B636" s="17" t="s">
        <v>435</v>
      </c>
      <c r="C636" s="124"/>
      <c r="D636" s="125"/>
      <c r="E636" s="16"/>
      <c r="F636" s="126"/>
      <c r="G636" s="121"/>
      <c r="H636" s="16"/>
      <c r="I636" s="121"/>
      <c r="J636" s="16"/>
      <c r="K636" s="122"/>
      <c r="L636" s="16"/>
      <c r="M636" s="121"/>
      <c r="N636" s="16"/>
      <c r="O636" s="121"/>
      <c r="P636" s="16"/>
      <c r="Q636" s="122"/>
      <c r="R636" s="127"/>
      <c r="S636" s="16"/>
    </row>
    <row r="637" spans="1:27" ht="16.5" x14ac:dyDescent="0.25">
      <c r="A637" s="16"/>
      <c r="B637" s="17" t="s">
        <v>424</v>
      </c>
      <c r="C637" s="124"/>
      <c r="D637" s="125"/>
      <c r="E637" s="16"/>
      <c r="F637" s="126"/>
      <c r="G637" s="121"/>
      <c r="H637" s="16"/>
      <c r="I637" s="121"/>
      <c r="J637" s="16"/>
      <c r="K637" s="122"/>
      <c r="L637" s="16"/>
      <c r="M637" s="121"/>
      <c r="N637" s="16"/>
      <c r="O637" s="121"/>
      <c r="P637" s="16"/>
      <c r="Q637" s="122"/>
      <c r="R637" s="127"/>
      <c r="S637" s="16"/>
    </row>
    <row r="638" spans="1:27" x14ac:dyDescent="0.25">
      <c r="A638" s="16"/>
      <c r="B638" s="16"/>
      <c r="C638" s="35"/>
      <c r="D638" s="36"/>
      <c r="E638" s="16"/>
      <c r="F638" s="37"/>
      <c r="G638" s="19"/>
      <c r="H638" s="16"/>
      <c r="I638" s="19"/>
      <c r="J638" s="16"/>
      <c r="K638" s="19"/>
      <c r="L638" s="16"/>
      <c r="M638" s="19"/>
      <c r="N638" s="16"/>
      <c r="O638" s="19"/>
      <c r="P638" s="16"/>
      <c r="Q638" s="19"/>
      <c r="R638" s="20"/>
      <c r="S638" s="16"/>
    </row>
    <row r="639" spans="1:27" ht="15" customHeight="1" x14ac:dyDescent="0.25">
      <c r="A639" s="1"/>
      <c r="B639" s="17" t="s">
        <v>405</v>
      </c>
      <c r="C639" s="17"/>
      <c r="D639" s="16"/>
      <c r="E639" s="16"/>
      <c r="F639" s="18"/>
      <c r="G639" s="19"/>
      <c r="H639" s="16"/>
      <c r="I639" s="118" t="s">
        <v>408</v>
      </c>
      <c r="J639" s="16"/>
      <c r="K639" s="19"/>
      <c r="L639" s="16" t="s">
        <v>409</v>
      </c>
      <c r="M639" s="19" t="s">
        <v>410</v>
      </c>
      <c r="N639" s="16"/>
      <c r="O639" s="1"/>
      <c r="P639" s="1"/>
      <c r="Q639" s="1"/>
      <c r="R639" s="1"/>
      <c r="S639" s="1"/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x14ac:dyDescent="0.25">
      <c r="A641" s="1"/>
      <c r="B641" s="78" t="s">
        <v>25</v>
      </c>
      <c r="C641" s="78"/>
      <c r="D641" s="79"/>
      <c r="E641" s="79"/>
      <c r="F641" s="79"/>
      <c r="G641" s="1"/>
      <c r="H641" s="1"/>
      <c r="I641" s="1" t="s">
        <v>411</v>
      </c>
      <c r="J641" s="1"/>
      <c r="K641" s="1"/>
      <c r="L641" s="1" t="s">
        <v>409</v>
      </c>
      <c r="M641" s="1" t="s">
        <v>412</v>
      </c>
      <c r="N641" s="1"/>
      <c r="O641" s="1"/>
      <c r="P641" s="1"/>
      <c r="Q641" s="1"/>
      <c r="R641" s="1"/>
      <c r="S641" s="1"/>
    </row>
    <row r="642" spans="1:19" ht="15" customHeight="1" x14ac:dyDescent="0.25">
      <c r="A642" s="1"/>
      <c r="B642" s="78"/>
      <c r="C642" s="78"/>
      <c r="D642" s="79"/>
      <c r="E642" s="79"/>
      <c r="F642" s="7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" customHeight="1" x14ac:dyDescent="0.25">
      <c r="A643" s="1"/>
      <c r="B643" s="132" t="s">
        <v>27</v>
      </c>
      <c r="C643" s="132"/>
      <c r="D643" s="133"/>
      <c r="E643" s="133"/>
      <c r="F643" s="133"/>
      <c r="G643" s="1"/>
      <c r="H643" s="1"/>
      <c r="I643" s="1" t="s">
        <v>413</v>
      </c>
      <c r="J643" s="1"/>
      <c r="K643" s="1"/>
      <c r="L643" s="1"/>
      <c r="M643" s="1" t="s">
        <v>414</v>
      </c>
      <c r="N643" s="1"/>
      <c r="O643" s="1"/>
      <c r="P643" s="1"/>
      <c r="Q643" s="1"/>
      <c r="R643" s="1"/>
      <c r="S643" s="1"/>
    </row>
    <row r="644" spans="1:19" ht="15" customHeight="1" x14ac:dyDescent="0.25">
      <c r="A644" s="1"/>
      <c r="B644" s="78"/>
      <c r="C644" s="78"/>
      <c r="D644" s="79"/>
      <c r="E644" s="79"/>
      <c r="F644" s="7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" customHeight="1" x14ac:dyDescent="0.25">
      <c r="A645" s="1"/>
      <c r="B645" s="78" t="s">
        <v>407</v>
      </c>
      <c r="C645" s="78"/>
      <c r="D645" s="79"/>
      <c r="E645" s="79"/>
      <c r="F645" s="79"/>
      <c r="G645" s="1"/>
      <c r="H645" s="1"/>
      <c r="I645" s="1" t="s">
        <v>415</v>
      </c>
      <c r="J645" s="1"/>
      <c r="K645" s="1"/>
      <c r="L645" s="1" t="s">
        <v>409</v>
      </c>
      <c r="M645" s="1" t="s">
        <v>416</v>
      </c>
      <c r="N645" s="1"/>
      <c r="O645" s="1"/>
      <c r="P645" s="1"/>
      <c r="Q645" s="1"/>
      <c r="R645" s="1"/>
      <c r="S645" s="1"/>
    </row>
    <row r="646" spans="1:19" ht="15" customHeight="1" x14ac:dyDescent="0.25">
      <c r="A646" s="1"/>
      <c r="B646" s="78"/>
      <c r="C646" s="78"/>
      <c r="D646" s="79"/>
      <c r="E646" s="79"/>
      <c r="F646" s="7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" customHeight="1" x14ac:dyDescent="0.25">
      <c r="A647" s="1"/>
      <c r="B647" s="78" t="s">
        <v>406</v>
      </c>
      <c r="C647" s="78"/>
      <c r="D647" s="79"/>
      <c r="E647" s="79"/>
      <c r="F647" s="79"/>
      <c r="G647" s="1"/>
      <c r="H647" s="1"/>
      <c r="I647" s="118" t="s">
        <v>408</v>
      </c>
      <c r="J647" s="1"/>
      <c r="K647" s="1"/>
      <c r="L647" s="1"/>
      <c r="M647" s="1" t="s">
        <v>419</v>
      </c>
      <c r="N647" s="1"/>
      <c r="O647" s="1"/>
      <c r="P647" s="1"/>
      <c r="Q647" s="1"/>
      <c r="R647" s="1"/>
      <c r="S647" s="1"/>
    </row>
    <row r="648" spans="1:19" ht="15" customHeight="1" x14ac:dyDescent="0.25">
      <c r="A648" s="1"/>
      <c r="B648" s="78"/>
      <c r="C648" s="78"/>
      <c r="D648" s="79"/>
      <c r="E648" s="79"/>
      <c r="F648" s="79"/>
      <c r="G648" s="1"/>
      <c r="H648" s="1"/>
      <c r="I648" s="118" t="s">
        <v>417</v>
      </c>
      <c r="J648" s="1"/>
      <c r="K648" s="1"/>
      <c r="L648" s="1"/>
      <c r="M648" s="1" t="s">
        <v>418</v>
      </c>
      <c r="N648" s="1"/>
      <c r="O648" s="1"/>
      <c r="P648" s="1"/>
      <c r="Q648" s="1"/>
      <c r="R648" s="1"/>
      <c r="S648" s="1"/>
    </row>
    <row r="649" spans="1:19" x14ac:dyDescent="0.25">
      <c r="B649" s="78"/>
      <c r="C649" s="78"/>
      <c r="D649" s="79"/>
      <c r="E649" s="79"/>
      <c r="F649" s="79"/>
      <c r="G649" s="1"/>
      <c r="H649" s="1"/>
      <c r="I649" s="1" t="s">
        <v>420</v>
      </c>
      <c r="J649" s="1"/>
      <c r="K649" s="1"/>
      <c r="L649" s="1"/>
      <c r="M649" s="1" t="s">
        <v>418</v>
      </c>
      <c r="N649" s="1"/>
    </row>
    <row r="650" spans="1:19" x14ac:dyDescent="0.25">
      <c r="B650" s="78"/>
      <c r="C650" s="78"/>
      <c r="D650" s="79"/>
      <c r="E650" s="79"/>
      <c r="F650" s="79"/>
      <c r="G650" s="1"/>
      <c r="H650" s="1"/>
      <c r="I650" s="1"/>
      <c r="J650" s="1"/>
      <c r="K650" s="1"/>
      <c r="L650" s="1"/>
      <c r="M650" s="1"/>
      <c r="N650" s="1"/>
    </row>
    <row r="651" spans="1:19" x14ac:dyDescent="0.25">
      <c r="B651" s="78"/>
      <c r="C651" s="78"/>
      <c r="D651" s="79"/>
      <c r="E651" s="79"/>
      <c r="F651" s="79"/>
      <c r="G651" s="1"/>
      <c r="H651" s="1"/>
      <c r="I651" s="1"/>
      <c r="J651" s="1"/>
      <c r="K651" s="1"/>
      <c r="L651" s="1"/>
      <c r="M651" s="1"/>
      <c r="N651" s="1"/>
    </row>
    <row r="652" spans="1:19" x14ac:dyDescent="0.25">
      <c r="A652" s="134" t="s">
        <v>392</v>
      </c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</row>
    <row r="653" spans="1:19" x14ac:dyDescent="0.25">
      <c r="A653" s="134" t="s">
        <v>0</v>
      </c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</row>
    <row r="654" spans="1:19" x14ac:dyDescent="0.25">
      <c r="A654" s="134" t="s">
        <v>1</v>
      </c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</row>
    <row r="655" spans="1:19" x14ac:dyDescent="0.25">
      <c r="A655" s="134" t="s">
        <v>2</v>
      </c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</row>
    <row r="656" spans="1:1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66"/>
      <c r="R656" s="66"/>
      <c r="S656" s="66"/>
    </row>
    <row r="657" spans="1:19" x14ac:dyDescent="0.25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</row>
    <row r="658" spans="1:19" x14ac:dyDescent="0.25">
      <c r="A658" s="135"/>
      <c r="B658" s="135"/>
      <c r="C658" s="13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135"/>
      <c r="Q658" s="135"/>
      <c r="R658" s="135"/>
      <c r="S658" s="135"/>
    </row>
    <row r="659" spans="1:19" ht="18" x14ac:dyDescent="0.25">
      <c r="A659" s="136" t="s">
        <v>393</v>
      </c>
      <c r="B659" s="136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</row>
    <row r="660" spans="1:19" ht="15.75" x14ac:dyDescent="0.25">
      <c r="A660" s="137"/>
      <c r="B660" s="137"/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</row>
    <row r="661" spans="1:19" x14ac:dyDescent="0.25">
      <c r="A661" s="4" t="s">
        <v>4</v>
      </c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128" t="s">
        <v>5</v>
      </c>
      <c r="O661" s="128"/>
      <c r="P661" s="128"/>
      <c r="Q661" s="128"/>
      <c r="R661" s="128"/>
      <c r="S661" s="128"/>
    </row>
    <row r="662" spans="1:19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x14ac:dyDescent="0.25">
      <c r="A663" s="5" t="s">
        <v>6</v>
      </c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 spans="1:19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129" t="s">
        <v>391</v>
      </c>
      <c r="R664" s="129"/>
      <c r="S664" s="129"/>
    </row>
    <row r="665" spans="1:19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115" t="s">
        <v>390</v>
      </c>
      <c r="R665" s="115"/>
      <c r="S665" s="115"/>
    </row>
    <row r="666" spans="1:19" x14ac:dyDescent="0.25">
      <c r="A666" s="138" t="s">
        <v>394</v>
      </c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</row>
    <row r="667" spans="1:19" ht="15.75" thickBot="1" x14ac:dyDescent="0.3">
      <c r="A667" s="1"/>
      <c r="B667" s="63"/>
      <c r="C667" s="63"/>
      <c r="D667" s="64"/>
      <c r="E667" s="64"/>
      <c r="F667" s="64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6.25" thickBot="1" x14ac:dyDescent="0.3">
      <c r="A668" s="23" t="s">
        <v>8</v>
      </c>
      <c r="B668" s="24" t="s">
        <v>9</v>
      </c>
      <c r="C668" s="25" t="s">
        <v>10</v>
      </c>
      <c r="D668" s="25" t="s">
        <v>11</v>
      </c>
      <c r="E668" s="25" t="s">
        <v>12</v>
      </c>
      <c r="F668" s="25" t="s">
        <v>13</v>
      </c>
      <c r="G668" s="25" t="s">
        <v>147</v>
      </c>
      <c r="H668" s="25" t="s">
        <v>15</v>
      </c>
      <c r="I668" s="25" t="s">
        <v>16</v>
      </c>
      <c r="J668" s="25" t="s">
        <v>15</v>
      </c>
      <c r="K668" s="25" t="s">
        <v>17</v>
      </c>
      <c r="L668" s="25" t="s">
        <v>15</v>
      </c>
      <c r="M668" s="25" t="s">
        <v>18</v>
      </c>
      <c r="N668" s="25" t="s">
        <v>15</v>
      </c>
      <c r="O668" s="25" t="s">
        <v>14</v>
      </c>
      <c r="P668" s="25" t="s">
        <v>15</v>
      </c>
      <c r="Q668" s="25" t="s">
        <v>19</v>
      </c>
      <c r="R668" s="24" t="s">
        <v>20</v>
      </c>
      <c r="S668" s="26" t="s">
        <v>21</v>
      </c>
    </row>
    <row r="669" spans="1:19" x14ac:dyDescent="0.25">
      <c r="A669" s="27">
        <v>1</v>
      </c>
      <c r="B669" s="106">
        <v>75</v>
      </c>
      <c r="C669" s="92" t="s">
        <v>90</v>
      </c>
      <c r="D669" s="107">
        <v>1986</v>
      </c>
      <c r="E669" s="106"/>
      <c r="F669" s="108" t="s">
        <v>33</v>
      </c>
      <c r="G669" s="95">
        <f>VLOOKUP(B669,Альт!$B$22:$AR$101,27,FALSE)</f>
        <v>1.8549768518518518E-2</v>
      </c>
      <c r="H669" s="109">
        <f t="shared" ref="H669:H681" si="61">RANK(G669,$G$373:$G$436,1)</f>
        <v>4</v>
      </c>
      <c r="I669" s="95">
        <f>VLOOKUP(B669,Альт!$B$22:$AR$101,29,FALSE)-VLOOKUP(B669,Альт!$B$22:$AR$101,27,FALSE)</f>
        <v>2.5243055555555574E-3</v>
      </c>
      <c r="J669" s="109">
        <f t="shared" ref="J669:J681" si="62">RANK(I669,$I$373:$I$436,1)</f>
        <v>44</v>
      </c>
      <c r="K669" s="96">
        <f>VLOOKUP(B669,Альт!$B$22:$AR$101,31,FALSE)-VLOOKUP(B669,Альт!$B$22:$AR$101,29,FALSE)</f>
        <v>4.5103009259259252E-2</v>
      </c>
      <c r="L669" s="109">
        <f t="shared" ref="L669:L681" si="63">RANK(K669,$K$373:$K$436,1)</f>
        <v>1</v>
      </c>
      <c r="M669" s="95">
        <f>VLOOKUP(B669,Альт!$B$22:$AR$101,33,FALSE)-VLOOKUP(B669,Альт!$B$22:$AR$101,31,FALSE)</f>
        <v>9.2361111111111116E-4</v>
      </c>
      <c r="N669" s="109">
        <f t="shared" ref="N669:N681" si="64">RANK(M669,$M$373:$M$436,1)</f>
        <v>19</v>
      </c>
      <c r="O669" s="95">
        <f>VLOOKUP(B669,Альт!$B$22:$AR$101,35,FALSE)-VLOOKUP(B669,Альт!$B$22:$AR$101,33,FALSE)</f>
        <v>2.9140046296296296E-2</v>
      </c>
      <c r="P669" s="109">
        <f t="shared" ref="P669:P681" si="65">RANK(O669,$O$373:$O$436,1)</f>
        <v>6</v>
      </c>
      <c r="Q669" s="96">
        <f t="shared" ref="Q669:Q681" si="66">G669+I669+K669+M669+O669</f>
        <v>9.6240740740740738E-2</v>
      </c>
      <c r="R669" s="97"/>
      <c r="S669" s="99">
        <v>2</v>
      </c>
    </row>
    <row r="670" spans="1:19" x14ac:dyDescent="0.25">
      <c r="A670" s="51">
        <v>2</v>
      </c>
      <c r="B670" s="76">
        <v>41</v>
      </c>
      <c r="C670" s="77" t="s">
        <v>55</v>
      </c>
      <c r="D670" s="33">
        <v>1985</v>
      </c>
      <c r="E670" s="76"/>
      <c r="F670" s="34" t="s">
        <v>33</v>
      </c>
      <c r="G670" s="68">
        <f>VLOOKUP(B670,Альт!$B$22:$AR$101,27,FALSE)</f>
        <v>1.9909722222222224E-2</v>
      </c>
      <c r="H670" s="76">
        <f t="shared" si="61"/>
        <v>8</v>
      </c>
      <c r="I670" s="68">
        <f>VLOOKUP(B670,Альт!$B$22:$AR$101,29,FALSE)-VLOOKUP(B670,Альт!$B$22:$AR$101,27,FALSE)</f>
        <v>1.2604166666666632E-3</v>
      </c>
      <c r="J670" s="76">
        <f t="shared" si="62"/>
        <v>3</v>
      </c>
      <c r="K670" s="69">
        <f>VLOOKUP(B670,Альт!$B$22:$AR$101,31,FALSE)-VLOOKUP(B670,Альт!$B$22:$AR$101,29,FALSE)</f>
        <v>4.6104166666666682E-2</v>
      </c>
      <c r="L670" s="76">
        <f t="shared" si="63"/>
        <v>2</v>
      </c>
      <c r="M670" s="68">
        <f>VLOOKUP(B670,Альт!$B$22:$AR$101,33,FALSE)-VLOOKUP(B670,Альт!$B$22:$AR$101,31,FALSE)</f>
        <v>1.2905092592592482E-3</v>
      </c>
      <c r="N670" s="76">
        <f t="shared" si="64"/>
        <v>41</v>
      </c>
      <c r="O670" s="68">
        <f>VLOOKUP(B670,Альт!$B$22:$AR$101,35,FALSE)-VLOOKUP(B670,Альт!$B$22:$AR$101,33,FALSE)</f>
        <v>3.0055555555555558E-2</v>
      </c>
      <c r="P670" s="76">
        <f t="shared" si="65"/>
        <v>10</v>
      </c>
      <c r="Q670" s="69">
        <f t="shared" si="66"/>
        <v>9.8620370370370372E-2</v>
      </c>
      <c r="R670" s="15">
        <f t="shared" ref="R670:R681" si="67">Q670-$Q$373</f>
        <v>2.3796296296296343E-3</v>
      </c>
      <c r="S670" s="55">
        <v>2</v>
      </c>
    </row>
    <row r="671" spans="1:19" x14ac:dyDescent="0.25">
      <c r="A671" s="27">
        <v>3</v>
      </c>
      <c r="B671" s="76">
        <v>50</v>
      </c>
      <c r="C671" s="32" t="s">
        <v>64</v>
      </c>
      <c r="D671" s="33">
        <v>1989</v>
      </c>
      <c r="E671" s="76"/>
      <c r="F671" s="34" t="s">
        <v>65</v>
      </c>
      <c r="G671" s="68">
        <f>VLOOKUP(B671,Альт!$B$22:$AR$101,27,FALSE)</f>
        <v>1.9369212962962963E-2</v>
      </c>
      <c r="H671" s="76">
        <f t="shared" si="61"/>
        <v>6</v>
      </c>
      <c r="I671" s="68">
        <f>VLOOKUP(B671,Альт!$B$22:$AR$101,29,FALSE)-VLOOKUP(B671,Альт!$B$22:$AR$101,27,FALSE)</f>
        <v>1.6319444444444428E-3</v>
      </c>
      <c r="J671" s="76">
        <f t="shared" si="62"/>
        <v>15</v>
      </c>
      <c r="K671" s="69">
        <f>VLOOKUP(B671,Альт!$B$22:$AR$101,31,FALSE)-VLOOKUP(B671,Альт!$B$22:$AR$101,29,FALSE)</f>
        <v>4.798842592592592E-2</v>
      </c>
      <c r="L671" s="76">
        <f t="shared" si="63"/>
        <v>8</v>
      </c>
      <c r="M671" s="68">
        <f>VLOOKUP(B671,Альт!$B$22:$AR$101,33,FALSE)-VLOOKUP(B671,Альт!$B$22:$AR$101,31,FALSE)</f>
        <v>6.0185185185185341E-4</v>
      </c>
      <c r="N671" s="76">
        <f t="shared" si="64"/>
        <v>3</v>
      </c>
      <c r="O671" s="68">
        <f>VLOOKUP(B671,Альт!$B$22:$AR$101,35,FALSE)-VLOOKUP(B671,Альт!$B$22:$AR$101,33,FALSE)</f>
        <v>3.0373842592592612E-2</v>
      </c>
      <c r="P671" s="76">
        <f t="shared" si="65"/>
        <v>11</v>
      </c>
      <c r="Q671" s="69">
        <f t="shared" si="66"/>
        <v>9.9965277777777792E-2</v>
      </c>
      <c r="R671" s="15">
        <f t="shared" si="67"/>
        <v>3.724537037037054E-3</v>
      </c>
      <c r="S671" s="55">
        <v>2</v>
      </c>
    </row>
    <row r="672" spans="1:19" x14ac:dyDescent="0.25">
      <c r="A672" s="51">
        <v>4</v>
      </c>
      <c r="B672" s="76">
        <v>86</v>
      </c>
      <c r="C672" s="32" t="s">
        <v>102</v>
      </c>
      <c r="D672" s="33">
        <v>1961</v>
      </c>
      <c r="E672" s="76"/>
      <c r="F672" s="34" t="s">
        <v>65</v>
      </c>
      <c r="G672" s="68">
        <f>VLOOKUP(B672,Альт!$B$22:$AR$101,27,FALSE)</f>
        <v>2.0831018518518516E-2</v>
      </c>
      <c r="H672" s="76">
        <f t="shared" si="61"/>
        <v>12</v>
      </c>
      <c r="I672" s="68">
        <f>VLOOKUP(B672,Альт!$B$22:$AR$101,29,FALSE)-VLOOKUP(B672,Альт!$B$22:$AR$101,27,FALSE)</f>
        <v>1.4305555555555564E-3</v>
      </c>
      <c r="J672" s="76">
        <f t="shared" si="62"/>
        <v>7</v>
      </c>
      <c r="K672" s="69">
        <f>VLOOKUP(B672,Альт!$B$22:$AR$101,31,FALSE)-VLOOKUP(B672,Альт!$B$22:$AR$101,29,FALSE)</f>
        <v>4.7335648148148141E-2</v>
      </c>
      <c r="L672" s="76">
        <f t="shared" si="63"/>
        <v>6</v>
      </c>
      <c r="M672" s="68">
        <f>VLOOKUP(B672,Альт!$B$22:$AR$101,33,FALSE)-VLOOKUP(B672,Альт!$B$22:$AR$101,31,FALSE)</f>
        <v>5.8333333333335236E-4</v>
      </c>
      <c r="N672" s="76">
        <f t="shared" si="64"/>
        <v>2</v>
      </c>
      <c r="O672" s="68">
        <f>VLOOKUP(B672,Альт!$B$22:$AR$101,35,FALSE)-VLOOKUP(B672,Альт!$B$22:$AR$101,33,FALSE)</f>
        <v>2.9850694444444437E-2</v>
      </c>
      <c r="P672" s="76">
        <f t="shared" si="65"/>
        <v>9</v>
      </c>
      <c r="Q672" s="69">
        <f t="shared" si="66"/>
        <v>0.10003125</v>
      </c>
      <c r="R672" s="15">
        <f t="shared" si="67"/>
        <v>3.7905092592592643E-3</v>
      </c>
      <c r="S672" s="55">
        <v>2</v>
      </c>
    </row>
    <row r="673" spans="1:19" x14ac:dyDescent="0.25">
      <c r="A673" s="27">
        <v>5</v>
      </c>
      <c r="B673" s="76">
        <v>46</v>
      </c>
      <c r="C673" s="32" t="s">
        <v>60</v>
      </c>
      <c r="D673" s="33">
        <v>1978</v>
      </c>
      <c r="E673" s="76"/>
      <c r="F673" s="34" t="s">
        <v>52</v>
      </c>
      <c r="G673" s="68">
        <f>VLOOKUP(B673,Альт!$B$22:$AR$101,27,FALSE)</f>
        <v>2.2892361111111117E-2</v>
      </c>
      <c r="H673" s="76">
        <f t="shared" si="61"/>
        <v>21</v>
      </c>
      <c r="I673" s="68">
        <f>VLOOKUP(B673,Альт!$B$22:$AR$101,29,FALSE)-VLOOKUP(B673,Альт!$B$22:$AR$101,27,FALSE)</f>
        <v>1.799768518518513E-3</v>
      </c>
      <c r="J673" s="76">
        <f t="shared" si="62"/>
        <v>25</v>
      </c>
      <c r="K673" s="69">
        <f>VLOOKUP(B673,Альт!$B$22:$AR$101,31,FALSE)-VLOOKUP(B673,Альт!$B$22:$AR$101,29,FALSE)</f>
        <v>4.7118055555555552E-2</v>
      </c>
      <c r="L673" s="76">
        <f t="shared" si="63"/>
        <v>5</v>
      </c>
      <c r="M673" s="68">
        <f>VLOOKUP(B673,Альт!$B$22:$AR$101,33,FALSE)-VLOOKUP(B673,Альт!$B$22:$AR$101,31,FALSE)</f>
        <v>1.0335648148148135E-3</v>
      </c>
      <c r="N673" s="76">
        <f t="shared" si="64"/>
        <v>26</v>
      </c>
      <c r="O673" s="68">
        <f>VLOOKUP(B673,Альт!$B$22:$AR$101,35,FALSE)-VLOOKUP(B673,Альт!$B$22:$AR$101,33,FALSE)</f>
        <v>2.7512731481481478E-2</v>
      </c>
      <c r="P673" s="76">
        <f t="shared" si="65"/>
        <v>1</v>
      </c>
      <c r="Q673" s="69">
        <f t="shared" si="66"/>
        <v>0.10035648148148148</v>
      </c>
      <c r="R673" s="15">
        <f t="shared" si="67"/>
        <v>4.1157407407407393E-3</v>
      </c>
      <c r="S673" s="55">
        <v>2</v>
      </c>
    </row>
    <row r="674" spans="1:19" x14ac:dyDescent="0.25">
      <c r="A674" s="51">
        <v>6</v>
      </c>
      <c r="B674" s="76">
        <v>87</v>
      </c>
      <c r="C674" s="32" t="s">
        <v>103</v>
      </c>
      <c r="D674" s="33">
        <v>1978</v>
      </c>
      <c r="E674" s="76"/>
      <c r="F674" s="34" t="s">
        <v>37</v>
      </c>
      <c r="G674" s="68">
        <f>VLOOKUP(B674,Альт!$B$22:$AR$101,27,FALSE)</f>
        <v>1.9660879629629629E-2</v>
      </c>
      <c r="H674" s="76">
        <f t="shared" si="61"/>
        <v>7</v>
      </c>
      <c r="I674" s="68">
        <f>VLOOKUP(B674,Альт!$B$22:$AR$101,29,FALSE)-VLOOKUP(B674,Альт!$B$22:$AR$101,27,FALSE)</f>
        <v>1.6076388888888876E-3</v>
      </c>
      <c r="J674" s="76">
        <f t="shared" si="62"/>
        <v>13</v>
      </c>
      <c r="K674" s="69">
        <f>VLOOKUP(B674,Альт!$B$22:$AR$101,31,FALSE)-VLOOKUP(B674,Альт!$B$22:$AR$101,29,FALSE)</f>
        <v>4.6685185185185177E-2</v>
      </c>
      <c r="L674" s="76">
        <f t="shared" si="63"/>
        <v>3</v>
      </c>
      <c r="M674" s="68">
        <f>VLOOKUP(B674,Альт!$B$22:$AR$101,33,FALSE)-VLOOKUP(B674,Альт!$B$22:$AR$101,31,FALSE)</f>
        <v>7.4074074074075014E-4</v>
      </c>
      <c r="N674" s="76">
        <f t="shared" si="64"/>
        <v>7</v>
      </c>
      <c r="O674" s="68">
        <f>VLOOKUP(B674,Альт!$B$22:$AR$101,35,FALSE)-VLOOKUP(B674,Альт!$B$22:$AR$101,33,FALSE)</f>
        <v>3.2084490740740726E-2</v>
      </c>
      <c r="P674" s="76">
        <f t="shared" si="65"/>
        <v>16</v>
      </c>
      <c r="Q674" s="69">
        <f t="shared" si="66"/>
        <v>0.10077893518518517</v>
      </c>
      <c r="R674" s="15">
        <f t="shared" si="67"/>
        <v>4.538194444444435E-3</v>
      </c>
      <c r="S674" s="55">
        <v>2</v>
      </c>
    </row>
    <row r="675" spans="1:19" x14ac:dyDescent="0.25">
      <c r="A675" s="27">
        <v>7</v>
      </c>
      <c r="B675" s="76">
        <v>84</v>
      </c>
      <c r="C675" s="32" t="s">
        <v>100</v>
      </c>
      <c r="D675" s="33">
        <v>1973</v>
      </c>
      <c r="E675" s="76"/>
      <c r="F675" s="34" t="s">
        <v>65</v>
      </c>
      <c r="G675" s="68">
        <f>VLOOKUP(B675,Альт!$B$22:$AR$101,27,FALSE)</f>
        <v>2.1611111111111112E-2</v>
      </c>
      <c r="H675" s="76">
        <f t="shared" si="61"/>
        <v>16</v>
      </c>
      <c r="I675" s="68">
        <f>VLOOKUP(B675,Альт!$B$22:$AR$101,29,FALSE)-VLOOKUP(B675,Альт!$B$22:$AR$101,27,FALSE)</f>
        <v>1.3935185185185162E-3</v>
      </c>
      <c r="J675" s="76">
        <f t="shared" si="62"/>
        <v>5</v>
      </c>
      <c r="K675" s="69">
        <f>VLOOKUP(B675,Альт!$B$22:$AR$101,31,FALSE)-VLOOKUP(B675,Альт!$B$22:$AR$101,29,FALSE)</f>
        <v>4.8578703703703707E-2</v>
      </c>
      <c r="L675" s="76">
        <f t="shared" si="63"/>
        <v>9</v>
      </c>
      <c r="M675" s="68">
        <f>VLOOKUP(B675,Альт!$B$22:$AR$101,33,FALSE)-VLOOKUP(B675,Альт!$B$22:$AR$101,31,FALSE)</f>
        <v>6.527777777777799E-4</v>
      </c>
      <c r="N675" s="76">
        <f t="shared" si="64"/>
        <v>4</v>
      </c>
      <c r="O675" s="68">
        <f>VLOOKUP(B675,Альт!$B$22:$AR$101,35,FALSE)-VLOOKUP(B675,Альт!$B$22:$AR$101,33,FALSE)</f>
        <v>2.8924768518518509E-2</v>
      </c>
      <c r="P675" s="76">
        <f t="shared" si="65"/>
        <v>4</v>
      </c>
      <c r="Q675" s="69">
        <f t="shared" si="66"/>
        <v>0.10116087962962962</v>
      </c>
      <c r="R675" s="15">
        <f t="shared" si="67"/>
        <v>4.9201388888888836E-3</v>
      </c>
      <c r="S675" s="55">
        <v>2</v>
      </c>
    </row>
    <row r="676" spans="1:19" x14ac:dyDescent="0.25">
      <c r="A676" s="51">
        <v>8</v>
      </c>
      <c r="B676" s="76">
        <v>79</v>
      </c>
      <c r="C676" s="32" t="s">
        <v>94</v>
      </c>
      <c r="D676" s="33">
        <v>1982</v>
      </c>
      <c r="E676" s="76"/>
      <c r="F676" s="34" t="s">
        <v>65</v>
      </c>
      <c r="G676" s="68">
        <f>VLOOKUP(B676,Альт!$B$22:$AR$101,27,FALSE)</f>
        <v>2.3052083333333334E-2</v>
      </c>
      <c r="H676" s="76">
        <f t="shared" si="61"/>
        <v>24</v>
      </c>
      <c r="I676" s="68">
        <f>VLOOKUP(B676,Альт!$B$22:$AR$101,29,FALSE)-VLOOKUP(B676,Альт!$B$22:$AR$101,27,FALSE)</f>
        <v>1.1851851851851815E-3</v>
      </c>
      <c r="J676" s="76">
        <f t="shared" si="62"/>
        <v>2</v>
      </c>
      <c r="K676" s="69">
        <f>VLOOKUP(B676,Альт!$B$22:$AR$101,31,FALSE)-VLOOKUP(B676,Альт!$B$22:$AR$101,29,FALSE)</f>
        <v>4.6967592592592602E-2</v>
      </c>
      <c r="L676" s="76">
        <f t="shared" si="63"/>
        <v>4</v>
      </c>
      <c r="M676" s="68">
        <f>VLOOKUP(B676,Альт!$B$22:$AR$101,33,FALSE)-VLOOKUP(B676,Альт!$B$22:$AR$101,31,FALSE)</f>
        <v>1.4340277777777771E-3</v>
      </c>
      <c r="N676" s="76">
        <f t="shared" si="64"/>
        <v>44</v>
      </c>
      <c r="O676" s="68">
        <f>VLOOKUP(B676,Альт!$B$22:$AR$101,35,FALSE)-VLOOKUP(B676,Альт!$B$22:$AR$101,33,FALSE)</f>
        <v>2.9315972222222222E-2</v>
      </c>
      <c r="P676" s="76">
        <f t="shared" si="65"/>
        <v>7</v>
      </c>
      <c r="Q676" s="69">
        <f t="shared" si="66"/>
        <v>0.10195486111111111</v>
      </c>
      <c r="R676" s="15">
        <f t="shared" si="67"/>
        <v>5.7141203703703763E-3</v>
      </c>
      <c r="S676" s="55">
        <v>3</v>
      </c>
    </row>
    <row r="677" spans="1:19" x14ac:dyDescent="0.25">
      <c r="A677" s="27">
        <v>9</v>
      </c>
      <c r="B677" s="76">
        <v>70</v>
      </c>
      <c r="C677" s="32" t="s">
        <v>85</v>
      </c>
      <c r="D677" s="33">
        <v>1992</v>
      </c>
      <c r="E677" s="76"/>
      <c r="F677" s="34" t="s">
        <v>37</v>
      </c>
      <c r="G677" s="68">
        <f>VLOOKUP(B677,Альт!$B$22:$AR$101,27,FALSE)</f>
        <v>1.9954861111111111E-2</v>
      </c>
      <c r="H677" s="76">
        <f t="shared" si="61"/>
        <v>9</v>
      </c>
      <c r="I677" s="68">
        <f>VLOOKUP(B677,Альт!$B$22:$AR$101,29,FALSE)-VLOOKUP(B677,Альт!$B$22:$AR$101,27,FALSE)</f>
        <v>1.6539351851851854E-3</v>
      </c>
      <c r="J677" s="76">
        <f t="shared" si="62"/>
        <v>18</v>
      </c>
      <c r="K677" s="69">
        <f>VLOOKUP(B677,Альт!$B$22:$AR$101,31,FALSE)-VLOOKUP(B677,Альт!$B$22:$AR$101,29,FALSE)</f>
        <v>4.9856481481481488E-2</v>
      </c>
      <c r="L677" s="76">
        <f t="shared" si="63"/>
        <v>14</v>
      </c>
      <c r="M677" s="68">
        <f>VLOOKUP(B677,Альт!$B$22:$AR$101,33,FALSE)-VLOOKUP(B677,Альт!$B$22:$AR$101,31,FALSE)</f>
        <v>9.3865740740740888E-4</v>
      </c>
      <c r="N677" s="76">
        <f t="shared" si="64"/>
        <v>20</v>
      </c>
      <c r="O677" s="68">
        <f>VLOOKUP(B677,Альт!$B$22:$AR$101,35,FALSE)-VLOOKUP(B677,Альт!$B$22:$AR$101,33,FALSE)</f>
        <v>2.9741898148148149E-2</v>
      </c>
      <c r="P677" s="76">
        <f t="shared" si="65"/>
        <v>8</v>
      </c>
      <c r="Q677" s="69">
        <f t="shared" si="66"/>
        <v>0.10214583333333334</v>
      </c>
      <c r="R677" s="15">
        <f t="shared" si="67"/>
        <v>5.9050925925926007E-3</v>
      </c>
      <c r="S677" s="55">
        <v>3</v>
      </c>
    </row>
    <row r="678" spans="1:19" x14ac:dyDescent="0.25">
      <c r="A678" s="51">
        <v>10</v>
      </c>
      <c r="B678" s="76">
        <v>53</v>
      </c>
      <c r="C678" s="32" t="s">
        <v>66</v>
      </c>
      <c r="D678" s="33">
        <v>1985</v>
      </c>
      <c r="E678" s="76"/>
      <c r="F678" s="34" t="s">
        <v>67</v>
      </c>
      <c r="G678" s="68">
        <f>VLOOKUP(B678,Альт!$B$22:$AR$101,27,FALSE)</f>
        <v>2.1637731481481483E-2</v>
      </c>
      <c r="H678" s="76">
        <f t="shared" si="61"/>
        <v>17</v>
      </c>
      <c r="I678" s="68">
        <f>VLOOKUP(B678,Альт!$B$22:$AR$101,29,FALSE)-VLOOKUP(B678,Альт!$B$22:$AR$101,27,FALSE)</f>
        <v>1.380787037037038E-3</v>
      </c>
      <c r="J678" s="76">
        <f t="shared" si="62"/>
        <v>4</v>
      </c>
      <c r="K678" s="69">
        <f>VLOOKUP(B678,Альт!$B$22:$AR$101,31,FALSE)-VLOOKUP(B678,Альт!$B$22:$AR$101,29,FALSE)</f>
        <v>4.9555555555555547E-2</v>
      </c>
      <c r="L678" s="76">
        <f t="shared" si="63"/>
        <v>12</v>
      </c>
      <c r="M678" s="68">
        <f>VLOOKUP(B678,Альт!$B$22:$AR$101,33,FALSE)-VLOOKUP(B678,Альт!$B$22:$AR$101,31,FALSE)</f>
        <v>9.2013888888889395E-4</v>
      </c>
      <c r="N678" s="76">
        <f t="shared" si="64"/>
        <v>18</v>
      </c>
      <c r="O678" s="68">
        <f>VLOOKUP(B678,Альт!$B$22:$AR$101,35,FALSE)-VLOOKUP(B678,Альт!$B$22:$AR$101,33,FALSE)</f>
        <v>2.9130787037037045E-2</v>
      </c>
      <c r="P678" s="76">
        <f t="shared" si="65"/>
        <v>5</v>
      </c>
      <c r="Q678" s="69">
        <f t="shared" si="66"/>
        <v>0.10262500000000001</v>
      </c>
      <c r="R678" s="15">
        <f t="shared" si="67"/>
        <v>6.3842592592592701E-3</v>
      </c>
      <c r="S678" s="55">
        <v>3</v>
      </c>
    </row>
    <row r="679" spans="1:19" x14ac:dyDescent="0.25">
      <c r="A679" s="27">
        <v>11</v>
      </c>
      <c r="B679" s="76">
        <v>88</v>
      </c>
      <c r="C679" s="32" t="s">
        <v>104</v>
      </c>
      <c r="D679" s="33">
        <v>1998</v>
      </c>
      <c r="E679" s="76"/>
      <c r="F679" s="34" t="s">
        <v>37</v>
      </c>
      <c r="G679" s="68">
        <f>VLOOKUP(B679,Альт!$B$22:$AR$101,27,FALSE)</f>
        <v>1.5349537037037037E-2</v>
      </c>
      <c r="H679" s="76">
        <f t="shared" si="61"/>
        <v>1</v>
      </c>
      <c r="I679" s="68">
        <f>VLOOKUP(B679,Альт!$B$22:$AR$101,29,FALSE)-VLOOKUP(B679,Альт!$B$22:$AR$101,27,FALSE)</f>
        <v>1.4398148148148139E-3</v>
      </c>
      <c r="J679" s="76">
        <f t="shared" si="62"/>
        <v>8</v>
      </c>
      <c r="K679" s="69">
        <f>VLOOKUP(B679,Альт!$B$22:$AR$101,31,FALSE)-VLOOKUP(B679,Альт!$B$22:$AR$101,29,FALSE)</f>
        <v>5.2717592592592594E-2</v>
      </c>
      <c r="L679" s="76">
        <f t="shared" si="63"/>
        <v>23</v>
      </c>
      <c r="M679" s="68">
        <f>VLOOKUP(B679,Альт!$B$22:$AR$101,33,FALSE)-VLOOKUP(B679,Альт!$B$22:$AR$101,31,FALSE)</f>
        <v>1.4814814814814864E-3</v>
      </c>
      <c r="N679" s="76">
        <f t="shared" si="64"/>
        <v>47</v>
      </c>
      <c r="O679" s="68">
        <f>VLOOKUP(B679,Альт!$B$22:$AR$101,35,FALSE)-VLOOKUP(B679,Альт!$B$22:$AR$101,33,FALSE)</f>
        <v>3.1805555555555559E-2</v>
      </c>
      <c r="P679" s="76">
        <f t="shared" si="65"/>
        <v>14</v>
      </c>
      <c r="Q679" s="69">
        <f t="shared" si="66"/>
        <v>0.10279398148148149</v>
      </c>
      <c r="R679" s="15">
        <f t="shared" si="67"/>
        <v>6.5532407407407484E-3</v>
      </c>
      <c r="S679" s="55">
        <v>3</v>
      </c>
    </row>
    <row r="680" spans="1:19" x14ac:dyDescent="0.25">
      <c r="A680" s="51">
        <v>12</v>
      </c>
      <c r="B680" s="76">
        <v>54</v>
      </c>
      <c r="C680" s="32" t="s">
        <v>68</v>
      </c>
      <c r="D680" s="33">
        <v>1982</v>
      </c>
      <c r="E680" s="76"/>
      <c r="F680" s="34" t="s">
        <v>65</v>
      </c>
      <c r="G680" s="68">
        <f>VLOOKUP(B680,Альт!$B$22:$AR$101,27,FALSE)</f>
        <v>2.097337962962963E-2</v>
      </c>
      <c r="H680" s="76">
        <f t="shared" si="61"/>
        <v>14</v>
      </c>
      <c r="I680" s="68">
        <f>VLOOKUP(B680,Альт!$B$22:$AR$101,29,FALSE)-VLOOKUP(B680,Альт!$B$22:$AR$101,27,FALSE)</f>
        <v>1.5925925925925899E-3</v>
      </c>
      <c r="J680" s="76">
        <f t="shared" si="62"/>
        <v>11</v>
      </c>
      <c r="K680" s="69">
        <f>VLOOKUP(B680,Альт!$B$22:$AR$101,31,FALSE)-VLOOKUP(B680,Альт!$B$22:$AR$101,29,FALSE)</f>
        <v>5.2490740740740741E-2</v>
      </c>
      <c r="L680" s="76">
        <f t="shared" si="63"/>
        <v>22</v>
      </c>
      <c r="M680" s="68">
        <f>VLOOKUP(B680,Альт!$B$22:$AR$101,33,FALSE)-VLOOKUP(B680,Альт!$B$22:$AR$101,31,FALSE)</f>
        <v>5.7407407407407407E-4</v>
      </c>
      <c r="N680" s="76">
        <f t="shared" si="64"/>
        <v>1</v>
      </c>
      <c r="O680" s="68">
        <f>VLOOKUP(B680,Альт!$B$22:$AR$101,35,FALSE)-VLOOKUP(B680,Альт!$B$22:$AR$101,33,FALSE)</f>
        <v>2.7791666666666659E-2</v>
      </c>
      <c r="P680" s="76">
        <f t="shared" si="65"/>
        <v>2</v>
      </c>
      <c r="Q680" s="69">
        <f t="shared" si="66"/>
        <v>0.10342245370370369</v>
      </c>
      <c r="R680" s="15">
        <f t="shared" si="67"/>
        <v>7.1817129629629523E-3</v>
      </c>
      <c r="S680" s="55">
        <v>3</v>
      </c>
    </row>
    <row r="681" spans="1:19" ht="15.75" thickBot="1" x14ac:dyDescent="0.3">
      <c r="A681" s="116">
        <v>13</v>
      </c>
      <c r="B681" s="111">
        <v>39</v>
      </c>
      <c r="C681" s="100" t="s">
        <v>53</v>
      </c>
      <c r="D681" s="112">
        <v>1980</v>
      </c>
      <c r="E681" s="111"/>
      <c r="F681" s="113" t="s">
        <v>49</v>
      </c>
      <c r="G681" s="89">
        <f>VLOOKUP(B681,Альт!$B$22:$AR$101,27,FALSE)</f>
        <v>2.3122685185185187E-2</v>
      </c>
      <c r="H681" s="111">
        <f t="shared" si="61"/>
        <v>25</v>
      </c>
      <c r="I681" s="89">
        <f>VLOOKUP(B681,Альт!$B$22:$AR$101,29,FALSE)-VLOOKUP(B681,Альт!$B$22:$AR$101,27,FALSE)</f>
        <v>1.6307870370370382E-3</v>
      </c>
      <c r="J681" s="111">
        <f t="shared" si="62"/>
        <v>14</v>
      </c>
      <c r="K681" s="90">
        <f>VLOOKUP(B681,Альт!$B$22:$AR$101,31,FALSE)-VLOOKUP(B681,Альт!$B$22:$AR$101,29,FALSE)</f>
        <v>4.9709490740740742E-2</v>
      </c>
      <c r="L681" s="111">
        <f t="shared" si="63"/>
        <v>13</v>
      </c>
      <c r="M681" s="89">
        <f>VLOOKUP(B681,Альт!$B$22:$AR$101,33,FALSE)-VLOOKUP(B681,Альт!$B$22:$AR$101,31,FALSE)</f>
        <v>6.6782407407406374E-4</v>
      </c>
      <c r="N681" s="111">
        <f t="shared" si="64"/>
        <v>5</v>
      </c>
      <c r="O681" s="89">
        <f>VLOOKUP(B681,Альт!$B$22:$AR$101,35,FALSE)-VLOOKUP(B681,Альт!$B$22:$AR$101,33,FALSE)</f>
        <v>2.8512731481481479E-2</v>
      </c>
      <c r="P681" s="111">
        <f t="shared" si="65"/>
        <v>3</v>
      </c>
      <c r="Q681" s="90">
        <f t="shared" si="66"/>
        <v>0.10364351851851851</v>
      </c>
      <c r="R681" s="104">
        <f t="shared" si="67"/>
        <v>7.402777777777772E-3</v>
      </c>
      <c r="S681" s="62">
        <v>3</v>
      </c>
    </row>
    <row r="682" spans="1:19" x14ac:dyDescent="0.25">
      <c r="A682" s="16"/>
      <c r="B682" s="119"/>
      <c r="C682" s="35"/>
      <c r="D682" s="107"/>
      <c r="E682" s="119"/>
      <c r="F682" s="120"/>
      <c r="G682" s="121"/>
      <c r="H682" s="119"/>
      <c r="I682" s="121"/>
      <c r="J682" s="119"/>
      <c r="K682" s="122"/>
      <c r="L682" s="119"/>
      <c r="M682" s="121"/>
      <c r="N682" s="119"/>
      <c r="O682" s="121"/>
      <c r="P682" s="119"/>
      <c r="Q682" s="122"/>
      <c r="R682" s="20"/>
      <c r="S682" s="16"/>
    </row>
    <row r="683" spans="1:19" x14ac:dyDescent="0.25">
      <c r="A683" s="16"/>
      <c r="B683" s="123" t="s">
        <v>423</v>
      </c>
      <c r="C683" s="35"/>
      <c r="D683" s="107"/>
      <c r="E683" s="119"/>
      <c r="F683" s="120"/>
      <c r="G683" s="121"/>
      <c r="H683" s="119"/>
      <c r="I683" s="121"/>
      <c r="J683" s="119"/>
      <c r="K683" s="122"/>
      <c r="L683" s="119"/>
      <c r="M683" s="121"/>
      <c r="N683" s="119"/>
      <c r="O683" s="121"/>
      <c r="P683" s="119"/>
      <c r="Q683" s="122"/>
      <c r="R683" s="20"/>
      <c r="S683" s="16"/>
    </row>
    <row r="684" spans="1:19" x14ac:dyDescent="0.25">
      <c r="A684" s="16"/>
      <c r="B684" s="123" t="s">
        <v>422</v>
      </c>
      <c r="C684" s="35"/>
      <c r="D684" s="107"/>
      <c r="E684" s="119"/>
      <c r="F684" s="120"/>
      <c r="G684" s="121"/>
      <c r="H684" s="119"/>
      <c r="I684" s="121"/>
      <c r="J684" s="119"/>
      <c r="K684" s="122"/>
      <c r="L684" s="119"/>
      <c r="M684" s="121"/>
      <c r="N684" s="119"/>
      <c r="O684" s="121"/>
      <c r="P684" s="119"/>
      <c r="Q684" s="122"/>
      <c r="R684" s="20"/>
      <c r="S684" s="16"/>
    </row>
    <row r="685" spans="1:19" x14ac:dyDescent="0.25">
      <c r="A685" s="16"/>
      <c r="B685" s="123"/>
      <c r="C685" s="35"/>
      <c r="D685" s="107"/>
      <c r="E685" s="119"/>
      <c r="F685" s="120"/>
      <c r="G685" s="121"/>
      <c r="H685" s="119"/>
      <c r="I685" s="121"/>
      <c r="J685" s="119"/>
      <c r="K685" s="122"/>
      <c r="L685" s="119"/>
      <c r="M685" s="121"/>
      <c r="N685" s="119"/>
      <c r="O685" s="121"/>
      <c r="P685" s="119"/>
      <c r="Q685" s="122"/>
      <c r="R685" s="20"/>
      <c r="S685" s="16"/>
    </row>
    <row r="686" spans="1:19" ht="16.5" x14ac:dyDescent="0.25">
      <c r="A686" s="16"/>
      <c r="B686" s="17" t="s">
        <v>405</v>
      </c>
      <c r="C686" s="17"/>
      <c r="D686" s="16"/>
      <c r="E686" s="16"/>
      <c r="F686" s="18"/>
      <c r="G686" s="19"/>
      <c r="H686" s="16"/>
      <c r="I686" s="118" t="s">
        <v>408</v>
      </c>
      <c r="J686" s="16"/>
      <c r="K686" s="19"/>
      <c r="L686" s="16" t="s">
        <v>409</v>
      </c>
      <c r="M686" s="19" t="s">
        <v>410</v>
      </c>
      <c r="N686" s="16"/>
      <c r="O686" s="19"/>
      <c r="P686" s="16"/>
      <c r="Q686" s="19"/>
      <c r="R686" s="20"/>
      <c r="S686" s="16"/>
    </row>
    <row r="687" spans="1:1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x14ac:dyDescent="0.25">
      <c r="A688" s="1"/>
      <c r="B688" s="78" t="s">
        <v>25</v>
      </c>
      <c r="C688" s="78"/>
      <c r="D688" s="79"/>
      <c r="E688" s="79"/>
      <c r="F688" s="79"/>
      <c r="G688" s="1"/>
      <c r="H688" s="1"/>
      <c r="I688" s="1" t="s">
        <v>411</v>
      </c>
      <c r="J688" s="1"/>
      <c r="K688" s="1"/>
      <c r="L688" s="1" t="s">
        <v>409</v>
      </c>
      <c r="M688" s="1" t="s">
        <v>412</v>
      </c>
      <c r="N688" s="1"/>
      <c r="O688" s="1"/>
      <c r="P688" s="1"/>
      <c r="Q688" s="1"/>
      <c r="R688" s="1"/>
      <c r="S688" s="1"/>
    </row>
    <row r="689" spans="1:19" x14ac:dyDescent="0.25">
      <c r="A689" s="1"/>
      <c r="B689" s="78"/>
      <c r="C689" s="78"/>
      <c r="D689" s="79"/>
      <c r="E689" s="79"/>
      <c r="F689" s="7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x14ac:dyDescent="0.25">
      <c r="A690" s="1"/>
      <c r="B690" s="132" t="s">
        <v>27</v>
      </c>
      <c r="C690" s="132"/>
      <c r="D690" s="133"/>
      <c r="E690" s="133"/>
      <c r="F690" s="133"/>
      <c r="G690" s="1"/>
      <c r="H690" s="1"/>
      <c r="I690" s="1" t="s">
        <v>413</v>
      </c>
      <c r="J690" s="1"/>
      <c r="K690" s="1"/>
      <c r="L690" s="1"/>
      <c r="M690" s="1" t="s">
        <v>414</v>
      </c>
      <c r="N690" s="1"/>
      <c r="O690" s="1"/>
      <c r="P690" s="1"/>
      <c r="Q690" s="1"/>
      <c r="R690" s="1"/>
      <c r="S690" s="1"/>
    </row>
    <row r="691" spans="1:19" x14ac:dyDescent="0.25">
      <c r="A691" s="1"/>
      <c r="B691" s="78"/>
      <c r="C691" s="78"/>
      <c r="D691" s="79"/>
      <c r="E691" s="79"/>
      <c r="F691" s="7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x14ac:dyDescent="0.25">
      <c r="A692" s="1"/>
      <c r="B692" s="78" t="s">
        <v>407</v>
      </c>
      <c r="C692" s="78"/>
      <c r="D692" s="79"/>
      <c r="E692" s="79"/>
      <c r="F692" s="79"/>
      <c r="G692" s="1"/>
      <c r="H692" s="1"/>
      <c r="I692" s="1" t="s">
        <v>415</v>
      </c>
      <c r="J692" s="1"/>
      <c r="K692" s="1"/>
      <c r="L692" s="1" t="s">
        <v>409</v>
      </c>
      <c r="M692" s="1" t="s">
        <v>416</v>
      </c>
      <c r="N692" s="1"/>
      <c r="O692" s="1"/>
      <c r="P692" s="1"/>
      <c r="Q692" s="1"/>
      <c r="R692" s="1"/>
      <c r="S692" s="1"/>
    </row>
    <row r="693" spans="1:19" x14ac:dyDescent="0.25">
      <c r="A693" s="1"/>
      <c r="B693" s="78"/>
      <c r="C693" s="78"/>
      <c r="D693" s="79"/>
      <c r="E693" s="79"/>
      <c r="F693" s="7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x14ac:dyDescent="0.25">
      <c r="A694" s="1"/>
      <c r="B694" s="78" t="s">
        <v>406</v>
      </c>
      <c r="C694" s="78"/>
      <c r="D694" s="79"/>
      <c r="E694" s="79"/>
      <c r="F694" s="79"/>
      <c r="G694" s="1"/>
      <c r="H694" s="1"/>
      <c r="I694" s="118" t="s">
        <v>408</v>
      </c>
      <c r="J694" s="1"/>
      <c r="K694" s="1"/>
      <c r="L694" s="1"/>
      <c r="M694" s="1" t="s">
        <v>419</v>
      </c>
      <c r="N694" s="1"/>
      <c r="O694" s="1"/>
      <c r="P694" s="1"/>
      <c r="Q694" s="1"/>
      <c r="R694" s="1"/>
      <c r="S694" s="1"/>
    </row>
    <row r="695" spans="1:19" x14ac:dyDescent="0.25">
      <c r="A695" s="1"/>
      <c r="B695" s="78"/>
      <c r="C695" s="78"/>
      <c r="D695" s="79"/>
      <c r="E695" s="79"/>
      <c r="F695" s="79"/>
      <c r="G695" s="1"/>
      <c r="H695" s="1"/>
      <c r="I695" s="118" t="s">
        <v>417</v>
      </c>
      <c r="J695" s="1"/>
      <c r="K695" s="1"/>
      <c r="L695" s="1"/>
      <c r="M695" s="1" t="s">
        <v>418</v>
      </c>
      <c r="N695" s="1"/>
      <c r="O695" s="1"/>
      <c r="P695" s="1"/>
      <c r="Q695" s="1"/>
      <c r="R695" s="1"/>
      <c r="S695" s="1"/>
    </row>
    <row r="696" spans="1:19" x14ac:dyDescent="0.25">
      <c r="A696" s="1"/>
      <c r="B696" s="78"/>
      <c r="C696" s="78"/>
      <c r="D696" s="79"/>
      <c r="E696" s="79"/>
      <c r="F696" s="79"/>
      <c r="G696" s="1"/>
      <c r="H696" s="1"/>
      <c r="I696" s="1" t="s">
        <v>420</v>
      </c>
      <c r="J696" s="1"/>
      <c r="K696" s="1"/>
      <c r="L696" s="1"/>
      <c r="M696" s="1" t="s">
        <v>418</v>
      </c>
      <c r="N696" s="1"/>
      <c r="O696" s="1"/>
      <c r="P696" s="1"/>
      <c r="Q696" s="1"/>
      <c r="R696" s="1"/>
      <c r="S696" s="1"/>
    </row>
    <row r="697" spans="1:19" x14ac:dyDescent="0.25">
      <c r="A697" s="1"/>
      <c r="B697" s="78"/>
      <c r="C697" s="78"/>
      <c r="D697" s="79"/>
      <c r="E697" s="79"/>
      <c r="F697" s="79"/>
      <c r="G697" s="1"/>
      <c r="H697" s="1"/>
      <c r="I697" s="118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x14ac:dyDescent="0.25">
      <c r="A698" s="1"/>
      <c r="B698" s="63"/>
      <c r="C698" s="63"/>
      <c r="D698" s="64"/>
      <c r="E698" s="64"/>
      <c r="F698" s="64"/>
      <c r="G698" s="1"/>
      <c r="H698" s="1"/>
      <c r="I698" s="118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x14ac:dyDescent="0.25">
      <c r="A699" s="134" t="s">
        <v>392</v>
      </c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</row>
    <row r="700" spans="1:19" x14ac:dyDescent="0.25">
      <c r="A700" s="134" t="s">
        <v>0</v>
      </c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</row>
    <row r="701" spans="1:19" x14ac:dyDescent="0.25">
      <c r="A701" s="134" t="s">
        <v>1</v>
      </c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</row>
    <row r="702" spans="1:19" x14ac:dyDescent="0.25">
      <c r="A702" s="134" t="s">
        <v>2</v>
      </c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</row>
    <row r="703" spans="1:1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66"/>
      <c r="R703" s="66"/>
      <c r="S703" s="66"/>
    </row>
    <row r="704" spans="1:19" x14ac:dyDescent="0.25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</row>
    <row r="705" spans="1:19" x14ac:dyDescent="0.25">
      <c r="A705" s="135"/>
      <c r="B705" s="135"/>
      <c r="C705" s="13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135"/>
      <c r="Q705" s="135"/>
      <c r="R705" s="135"/>
      <c r="S705" s="135"/>
    </row>
    <row r="706" spans="1:19" ht="18" x14ac:dyDescent="0.25">
      <c r="A706" s="136" t="s">
        <v>393</v>
      </c>
      <c r="B706" s="136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</row>
    <row r="707" spans="1:19" ht="15.75" x14ac:dyDescent="0.25">
      <c r="A707" s="137"/>
      <c r="B707" s="137"/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</row>
    <row r="708" spans="1:19" x14ac:dyDescent="0.25">
      <c r="A708" s="4" t="s">
        <v>4</v>
      </c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28" t="s">
        <v>5</v>
      </c>
      <c r="O708" s="128"/>
      <c r="P708" s="128"/>
      <c r="Q708" s="128"/>
      <c r="R708" s="128"/>
      <c r="S708" s="128"/>
    </row>
    <row r="709" spans="1:19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x14ac:dyDescent="0.25">
      <c r="A710" s="5" t="s">
        <v>6</v>
      </c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 spans="1:19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129" t="s">
        <v>391</v>
      </c>
      <c r="R711" s="129"/>
      <c r="S711" s="129"/>
    </row>
    <row r="712" spans="1:19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115" t="s">
        <v>390</v>
      </c>
      <c r="R712" s="65"/>
      <c r="S712" s="65"/>
    </row>
    <row r="713" spans="1:19" x14ac:dyDescent="0.25">
      <c r="A713" s="130" t="s">
        <v>395</v>
      </c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</row>
    <row r="714" spans="1:19" ht="15.75" thickBot="1" x14ac:dyDescent="0.3">
      <c r="A714" s="1"/>
      <c r="B714" s="63"/>
      <c r="C714" s="63"/>
      <c r="D714" s="64"/>
      <c r="E714" s="64"/>
      <c r="F714" s="64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6.25" thickBot="1" x14ac:dyDescent="0.3">
      <c r="A715" s="23" t="s">
        <v>8</v>
      </c>
      <c r="B715" s="24" t="s">
        <v>9</v>
      </c>
      <c r="C715" s="25" t="s">
        <v>10</v>
      </c>
      <c r="D715" s="25" t="s">
        <v>11</v>
      </c>
      <c r="E715" s="25" t="s">
        <v>12</v>
      </c>
      <c r="F715" s="25" t="s">
        <v>13</v>
      </c>
      <c r="G715" s="25" t="s">
        <v>147</v>
      </c>
      <c r="H715" s="25" t="s">
        <v>15</v>
      </c>
      <c r="I715" s="25" t="s">
        <v>16</v>
      </c>
      <c r="J715" s="25" t="s">
        <v>15</v>
      </c>
      <c r="K715" s="25" t="s">
        <v>17</v>
      </c>
      <c r="L715" s="25" t="s">
        <v>15</v>
      </c>
      <c r="M715" s="25" t="s">
        <v>18</v>
      </c>
      <c r="N715" s="25" t="s">
        <v>15</v>
      </c>
      <c r="O715" s="25" t="s">
        <v>14</v>
      </c>
      <c r="P715" s="25" t="s">
        <v>15</v>
      </c>
      <c r="Q715" s="25" t="s">
        <v>19</v>
      </c>
      <c r="R715" s="24" t="s">
        <v>20</v>
      </c>
      <c r="S715" s="26" t="s">
        <v>21</v>
      </c>
    </row>
    <row r="716" spans="1:19" x14ac:dyDescent="0.25">
      <c r="A716" s="98">
        <v>1</v>
      </c>
      <c r="B716" s="91">
        <v>51</v>
      </c>
      <c r="C716" s="92" t="s">
        <v>111</v>
      </c>
      <c r="D716" s="93">
        <v>1980</v>
      </c>
      <c r="E716" s="91"/>
      <c r="F716" s="94" t="s">
        <v>37</v>
      </c>
      <c r="G716" s="95">
        <f>VLOOKUP(B716,Альт!$B$22:$AR$101,27,FALSE)</f>
        <v>2.359953703703704E-2</v>
      </c>
      <c r="H716" s="91">
        <f>RANK(G716,$G$482:$G$487,1)</f>
        <v>2</v>
      </c>
      <c r="I716" s="95">
        <f>VLOOKUP(B716,Альт!$B$22:$AR$101,29,FALSE)-VLOOKUP(B716,Альт!$B$22:$AR$101,27,FALSE)</f>
        <v>1.5023148148148105E-3</v>
      </c>
      <c r="J716" s="91">
        <f>RANK(I716,$I$482:$I$487,1)</f>
        <v>1</v>
      </c>
      <c r="K716" s="96">
        <f>VLOOKUP(B716,Альт!$B$22:$AR$101,31,FALSE)-VLOOKUP(B716,Альт!$B$22:$AR$101,29,FALSE)</f>
        <v>5.4915509259259268E-2</v>
      </c>
      <c r="L716" s="91">
        <f>RANK(K716,$K$482:$K$487,1)</f>
        <v>1</v>
      </c>
      <c r="M716" s="95">
        <f>VLOOKUP(B716,Альт!$B$22:$AR$101,33,FALSE)-VLOOKUP(B716,Альт!$B$22:$AR$101,31,FALSE)</f>
        <v>8.2638888888889039E-4</v>
      </c>
      <c r="N716" s="91">
        <f>RANK(M716,$M$482:$M$487,1)</f>
        <v>1</v>
      </c>
      <c r="O716" s="95">
        <f>VLOOKUP(B716,Альт!$B$22:$AR$101,35,FALSE)-VLOOKUP(B716,Альт!$B$22:$AR$101,33,FALSE)</f>
        <v>3.1113425925925919E-2</v>
      </c>
      <c r="P716" s="91">
        <f>RANK(O716,$O$482:$O$487,1)</f>
        <v>1</v>
      </c>
      <c r="Q716" s="96">
        <f t="shared" ref="Q716:Q718" si="68">G716+I716+K716+M716+O716</f>
        <v>0.11195717592592593</v>
      </c>
      <c r="R716" s="97"/>
      <c r="S716" s="99"/>
    </row>
    <row r="717" spans="1:19" x14ac:dyDescent="0.25">
      <c r="A717" s="51">
        <v>2</v>
      </c>
      <c r="B717" s="11">
        <v>52</v>
      </c>
      <c r="C717" s="32" t="s">
        <v>112</v>
      </c>
      <c r="D717" s="29">
        <v>1988</v>
      </c>
      <c r="E717" s="11"/>
      <c r="F717" s="30" t="s">
        <v>37</v>
      </c>
      <c r="G717" s="68">
        <f>VLOOKUP(B717,Альт!$B$22:$AR$101,27,FALSE)</f>
        <v>2.294675925925926E-2</v>
      </c>
      <c r="H717" s="11">
        <f>RANK(G717,$G$482:$G$487,1)</f>
        <v>1</v>
      </c>
      <c r="I717" s="68">
        <f>VLOOKUP(B717,Альт!$B$22:$AR$101,29,FALSE)-VLOOKUP(B717,Альт!$B$22:$AR$101,27,FALSE)</f>
        <v>2.238425925925925E-3</v>
      </c>
      <c r="J717" s="11">
        <f>RANK(I717,$I$482:$I$487,1)</f>
        <v>3</v>
      </c>
      <c r="K717" s="69">
        <f>VLOOKUP(B717,Альт!$B$22:$AR$101,31,FALSE)-VLOOKUP(B717,Альт!$B$22:$AR$101,29,FALSE)</f>
        <v>5.8311342592592588E-2</v>
      </c>
      <c r="L717" s="11">
        <f>RANK(K717,$K$482:$K$487,1)</f>
        <v>2</v>
      </c>
      <c r="M717" s="68">
        <f>VLOOKUP(B717,Альт!$B$22:$AR$101,33,FALSE)-VLOOKUP(B717,Альт!$B$22:$AR$101,31,FALSE)</f>
        <v>9.6875000000000433E-4</v>
      </c>
      <c r="N717" s="11">
        <f>RANK(M717,$M$482:$M$487,1)</f>
        <v>3</v>
      </c>
      <c r="O717" s="68">
        <f>VLOOKUP(B717,Альт!$B$22:$AR$101,35,FALSE)-VLOOKUP(B717,Альт!$B$22:$AR$101,33,FALSE)</f>
        <v>3.938888888888889E-2</v>
      </c>
      <c r="P717" s="11">
        <f>RANK(O717,$O$482:$O$487,1)</f>
        <v>3</v>
      </c>
      <c r="Q717" s="69">
        <f t="shared" si="68"/>
        <v>0.12385416666666667</v>
      </c>
      <c r="R717" s="15">
        <f>Q717-$Q$482</f>
        <v>1.1896990740740743E-2</v>
      </c>
      <c r="S717" s="55"/>
    </row>
    <row r="718" spans="1:19" ht="15.75" thickBot="1" x14ac:dyDescent="0.3">
      <c r="A718" s="56">
        <v>3</v>
      </c>
      <c r="B718" s="57">
        <v>60</v>
      </c>
      <c r="C718" s="100" t="s">
        <v>113</v>
      </c>
      <c r="D718" s="101">
        <v>1987</v>
      </c>
      <c r="E718" s="57"/>
      <c r="F718" s="102" t="s">
        <v>67</v>
      </c>
      <c r="G718" s="89">
        <f>VLOOKUP(B718,Альт!$B$22:$AR$101,27,FALSE)</f>
        <v>2.4996527777777777E-2</v>
      </c>
      <c r="H718" s="57">
        <f>RANK(G718,$G$482:$G$487,1)</f>
        <v>3</v>
      </c>
      <c r="I718" s="89">
        <f>VLOOKUP(B718,Альт!$B$22:$AR$101,29,FALSE)-VLOOKUP(B718,Альт!$B$22:$AR$101,27,FALSE)</f>
        <v>2.1296296296296306E-3</v>
      </c>
      <c r="J718" s="57">
        <f>RANK(I718,$I$482:$I$487,1)</f>
        <v>2</v>
      </c>
      <c r="K718" s="90">
        <f>VLOOKUP(B718,Альт!$B$22:$AR$101,31,FALSE)-VLOOKUP(B718,Альт!$B$22:$AR$101,29,FALSE)</f>
        <v>5.9085648148148151E-2</v>
      </c>
      <c r="L718" s="57">
        <f>RANK(K718,$K$482:$K$487,1)</f>
        <v>3</v>
      </c>
      <c r="M718" s="89">
        <f>VLOOKUP(B718,Альт!$B$22:$AR$101,33,FALSE)-VLOOKUP(B718,Альт!$B$22:$AR$101,31,FALSE)</f>
        <v>1.2604166666666666E-3</v>
      </c>
      <c r="N718" s="57">
        <f>RANK(M718,$M$482:$M$487,1)</f>
        <v>4</v>
      </c>
      <c r="O718" s="89">
        <f>VLOOKUP(B718,Альт!$B$22:$AR$101,35,FALSE)-VLOOKUP(B718,Альт!$B$22:$AR$101,33,FALSE)</f>
        <v>3.7636574074074058E-2</v>
      </c>
      <c r="P718" s="57">
        <f>RANK(O718,$O$482:$O$487,1)</f>
        <v>2</v>
      </c>
      <c r="Q718" s="90">
        <f t="shared" si="68"/>
        <v>0.12510879629629629</v>
      </c>
      <c r="R718" s="104">
        <f>Q718-$Q$482</f>
        <v>1.3151620370370362E-2</v>
      </c>
      <c r="S718" s="62"/>
    </row>
    <row r="719" spans="1:19" ht="16.5" x14ac:dyDescent="0.25">
      <c r="A719" s="16"/>
      <c r="B719" s="16"/>
      <c r="C719" s="17"/>
      <c r="D719" s="16"/>
      <c r="E719" s="16"/>
      <c r="F719" s="18"/>
      <c r="G719" s="19"/>
      <c r="H719" s="16"/>
      <c r="I719" s="19"/>
      <c r="J719" s="16"/>
      <c r="K719" s="19"/>
      <c r="L719" s="16"/>
      <c r="M719" s="19"/>
      <c r="N719" s="16"/>
      <c r="O719" s="19"/>
      <c r="P719" s="16"/>
      <c r="Q719" s="19"/>
      <c r="R719" s="20"/>
      <c r="S719" s="16"/>
    </row>
    <row r="720" spans="1:19" ht="16.5" x14ac:dyDescent="0.25">
      <c r="A720" s="16"/>
      <c r="B720" s="17" t="s">
        <v>405</v>
      </c>
      <c r="C720" s="17"/>
      <c r="D720" s="16"/>
      <c r="E720" s="16"/>
      <c r="F720" s="18"/>
      <c r="G720" s="19"/>
      <c r="H720" s="16"/>
      <c r="I720" s="118" t="s">
        <v>408</v>
      </c>
      <c r="J720" s="16"/>
      <c r="K720" s="19"/>
      <c r="L720" s="16" t="s">
        <v>409</v>
      </c>
      <c r="M720" s="19" t="s">
        <v>410</v>
      </c>
      <c r="N720" s="16"/>
      <c r="O720" s="19"/>
      <c r="P720" s="16"/>
      <c r="Q720" s="19"/>
      <c r="R720" s="20"/>
      <c r="S720" s="16"/>
    </row>
    <row r="721" spans="1:1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x14ac:dyDescent="0.25">
      <c r="A722" s="1"/>
      <c r="B722" s="63" t="s">
        <v>25</v>
      </c>
      <c r="C722" s="63"/>
      <c r="D722" s="64"/>
      <c r="E722" s="64"/>
      <c r="F722" s="64"/>
      <c r="G722" s="1"/>
      <c r="H722" s="1"/>
      <c r="I722" s="1" t="s">
        <v>411</v>
      </c>
      <c r="J722" s="1"/>
      <c r="K722" s="1"/>
      <c r="L722" s="1" t="s">
        <v>409</v>
      </c>
      <c r="M722" s="1" t="s">
        <v>412</v>
      </c>
      <c r="N722" s="1"/>
      <c r="O722" s="1"/>
      <c r="P722" s="1"/>
      <c r="Q722" s="1"/>
      <c r="R722" s="1"/>
      <c r="S722" s="1"/>
    </row>
    <row r="723" spans="1:19" x14ac:dyDescent="0.25">
      <c r="A723" s="1"/>
      <c r="B723" s="78"/>
      <c r="C723" s="78"/>
      <c r="D723" s="79"/>
      <c r="E723" s="79"/>
      <c r="F723" s="7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x14ac:dyDescent="0.25">
      <c r="A724" s="1"/>
      <c r="B724" s="132" t="s">
        <v>27</v>
      </c>
      <c r="C724" s="132"/>
      <c r="D724" s="133"/>
      <c r="E724" s="133"/>
      <c r="F724" s="133"/>
      <c r="G724" s="1"/>
      <c r="H724" s="1"/>
      <c r="I724" s="1" t="s">
        <v>413</v>
      </c>
      <c r="J724" s="1"/>
      <c r="K724" s="1"/>
      <c r="L724" s="1"/>
      <c r="M724" s="1" t="s">
        <v>414</v>
      </c>
      <c r="N724" s="1"/>
      <c r="O724" s="1"/>
      <c r="P724" s="1"/>
      <c r="Q724" s="1"/>
      <c r="R724" s="1"/>
      <c r="S724" s="1"/>
    </row>
    <row r="725" spans="1:19" x14ac:dyDescent="0.25">
      <c r="A725" s="1"/>
      <c r="B725" s="78"/>
      <c r="C725" s="78"/>
      <c r="D725" s="79"/>
      <c r="E725" s="79"/>
      <c r="F725" s="7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x14ac:dyDescent="0.25">
      <c r="A726" s="1"/>
      <c r="B726" s="78" t="s">
        <v>407</v>
      </c>
      <c r="C726" s="78"/>
      <c r="D726" s="79"/>
      <c r="E726" s="79"/>
      <c r="F726" s="79"/>
      <c r="G726" s="1"/>
      <c r="H726" s="1"/>
      <c r="I726" s="1" t="s">
        <v>415</v>
      </c>
      <c r="J726" s="1"/>
      <c r="K726" s="1"/>
      <c r="L726" s="1" t="s">
        <v>409</v>
      </c>
      <c r="M726" s="1" t="s">
        <v>416</v>
      </c>
      <c r="N726" s="1"/>
      <c r="O726" s="1"/>
      <c r="P726" s="1"/>
      <c r="Q726" s="1"/>
      <c r="R726" s="1"/>
      <c r="S726" s="1"/>
    </row>
    <row r="727" spans="1:19" x14ac:dyDescent="0.25">
      <c r="A727" s="1"/>
      <c r="B727" s="63"/>
      <c r="C727" s="63"/>
      <c r="D727" s="64"/>
      <c r="E727" s="64"/>
      <c r="F727" s="64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x14ac:dyDescent="0.25">
      <c r="A728" s="1"/>
      <c r="B728" s="63" t="s">
        <v>406</v>
      </c>
      <c r="C728" s="63"/>
      <c r="D728" s="64"/>
      <c r="E728" s="64"/>
      <c r="F728" s="64"/>
      <c r="G728" s="1"/>
      <c r="H728" s="1"/>
      <c r="I728" s="118" t="s">
        <v>408</v>
      </c>
      <c r="J728" s="1"/>
      <c r="K728" s="1"/>
      <c r="L728" s="1"/>
      <c r="M728" s="1" t="s">
        <v>416</v>
      </c>
      <c r="N728" s="1"/>
      <c r="O728" s="1"/>
      <c r="P728" s="1"/>
      <c r="Q728" s="1"/>
      <c r="R728" s="1"/>
      <c r="S728" s="1"/>
    </row>
    <row r="729" spans="1:19" x14ac:dyDescent="0.25">
      <c r="A729" s="1"/>
      <c r="B729" s="63"/>
      <c r="C729" s="63"/>
      <c r="D729" s="64"/>
      <c r="E729" s="64"/>
      <c r="F729" s="64"/>
      <c r="G729" s="1"/>
      <c r="H729" s="1"/>
      <c r="I729" s="118" t="s">
        <v>417</v>
      </c>
      <c r="J729" s="1"/>
      <c r="K729" s="1"/>
      <c r="L729" s="1"/>
      <c r="M729" s="1" t="s">
        <v>418</v>
      </c>
      <c r="N729" s="1"/>
      <c r="O729" s="1"/>
      <c r="P729" s="1"/>
      <c r="Q729" s="1"/>
      <c r="R729" s="1"/>
      <c r="S729" s="1"/>
    </row>
    <row r="730" spans="1:19" x14ac:dyDescent="0.25">
      <c r="A730" s="1"/>
      <c r="B730" s="63"/>
      <c r="C730" s="63"/>
      <c r="D730" s="64"/>
      <c r="E730" s="64"/>
      <c r="F730" s="64"/>
      <c r="G730" s="1"/>
      <c r="H730" s="1"/>
      <c r="I730" s="1" t="s">
        <v>420</v>
      </c>
      <c r="J730" s="1"/>
      <c r="K730" s="1"/>
      <c r="L730" s="1"/>
      <c r="M730" s="1" t="s">
        <v>418</v>
      </c>
      <c r="N730" s="1"/>
      <c r="O730" s="1"/>
      <c r="P730" s="1"/>
      <c r="Q730" s="1"/>
      <c r="R730" s="1"/>
      <c r="S730" s="1"/>
    </row>
    <row r="731" spans="1:19" x14ac:dyDescent="0.25">
      <c r="A731" s="1"/>
      <c r="B731" s="78"/>
      <c r="C731" s="78"/>
      <c r="D731" s="79"/>
      <c r="E731" s="79"/>
      <c r="F731" s="7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x14ac:dyDescent="0.25">
      <c r="A732" s="1"/>
      <c r="B732" s="78"/>
      <c r="C732" s="78"/>
      <c r="D732" s="79"/>
      <c r="E732" s="79"/>
      <c r="F732" s="7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x14ac:dyDescent="0.25">
      <c r="A733" s="1"/>
      <c r="B733" s="78"/>
      <c r="C733" s="78"/>
      <c r="D733" s="79"/>
      <c r="E733" s="79"/>
      <c r="F733" s="7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x14ac:dyDescent="0.25">
      <c r="A734" s="1"/>
      <c r="B734" s="78"/>
      <c r="C734" s="78"/>
      <c r="D734" s="79"/>
      <c r="E734" s="79"/>
      <c r="F734" s="7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x14ac:dyDescent="0.25">
      <c r="A735" s="1"/>
      <c r="B735" s="78"/>
      <c r="C735" s="78"/>
      <c r="D735" s="79"/>
      <c r="E735" s="79"/>
      <c r="F735" s="7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x14ac:dyDescent="0.25">
      <c r="C736" s="117"/>
    </row>
  </sheetData>
  <sortState ref="B507:Q515">
    <sortCondition ref="Q507:Q515"/>
  </sortState>
  <mergeCells count="214">
    <mergeCell ref="A471:C471"/>
    <mergeCell ref="A236:S236"/>
    <mergeCell ref="A237:C237"/>
    <mergeCell ref="P237:S237"/>
    <mergeCell ref="A291:C291"/>
    <mergeCell ref="P291:S291"/>
    <mergeCell ref="A321:S321"/>
    <mergeCell ref="A322:S322"/>
    <mergeCell ref="A323:S323"/>
    <mergeCell ref="A325:S325"/>
    <mergeCell ref="A326:C326"/>
    <mergeCell ref="P326:S326"/>
    <mergeCell ref="A292:S292"/>
    <mergeCell ref="A293:S293"/>
    <mergeCell ref="N294:S294"/>
    <mergeCell ref="A1:S1"/>
    <mergeCell ref="A2:S2"/>
    <mergeCell ref="A3:S3"/>
    <mergeCell ref="A5:S5"/>
    <mergeCell ref="A6:C6"/>
    <mergeCell ref="P6:S6"/>
    <mergeCell ref="A32:S32"/>
    <mergeCell ref="A33:S33"/>
    <mergeCell ref="N34:S34"/>
    <mergeCell ref="B22:F22"/>
    <mergeCell ref="A26:S26"/>
    <mergeCell ref="A27:S27"/>
    <mergeCell ref="A7:S7"/>
    <mergeCell ref="A8:S8"/>
    <mergeCell ref="N9:S9"/>
    <mergeCell ref="Q11:S11"/>
    <mergeCell ref="Q12:S12"/>
    <mergeCell ref="A14:S14"/>
    <mergeCell ref="Q36:S36"/>
    <mergeCell ref="Q37:S37"/>
    <mergeCell ref="A39:S39"/>
    <mergeCell ref="A28:S28"/>
    <mergeCell ref="A30:S30"/>
    <mergeCell ref="A31:C31"/>
    <mergeCell ref="P31:S31"/>
    <mergeCell ref="A363:S363"/>
    <mergeCell ref="A364:S364"/>
    <mergeCell ref="Q96:S96"/>
    <mergeCell ref="A98:S98"/>
    <mergeCell ref="A193:S193"/>
    <mergeCell ref="A194:S194"/>
    <mergeCell ref="A195:S195"/>
    <mergeCell ref="A197:S197"/>
    <mergeCell ref="A198:C198"/>
    <mergeCell ref="P198:S198"/>
    <mergeCell ref="A124:S124"/>
    <mergeCell ref="A125:S125"/>
    <mergeCell ref="N126:S126"/>
    <mergeCell ref="Q129:S129"/>
    <mergeCell ref="B183:F183"/>
    <mergeCell ref="B108:F108"/>
    <mergeCell ref="A120:S120"/>
    <mergeCell ref="B47:F47"/>
    <mergeCell ref="A357:S357"/>
    <mergeCell ref="A358:S358"/>
    <mergeCell ref="A359:S359"/>
    <mergeCell ref="A361:S361"/>
    <mergeCell ref="A362:C362"/>
    <mergeCell ref="P362:S362"/>
    <mergeCell ref="A52:S52"/>
    <mergeCell ref="A53:S53"/>
    <mergeCell ref="A54:S54"/>
    <mergeCell ref="A56:S56"/>
    <mergeCell ref="A57:C57"/>
    <mergeCell ref="P57:S57"/>
    <mergeCell ref="A58:S58"/>
    <mergeCell ref="A59:S59"/>
    <mergeCell ref="N60:S60"/>
    <mergeCell ref="Q62:S62"/>
    <mergeCell ref="Q63:S63"/>
    <mergeCell ref="A65:S65"/>
    <mergeCell ref="A119:S119"/>
    <mergeCell ref="B347:F347"/>
    <mergeCell ref="B311:F311"/>
    <mergeCell ref="B276:F276"/>
    <mergeCell ref="B222:F222"/>
    <mergeCell ref="A122:S122"/>
    <mergeCell ref="A123:C123"/>
    <mergeCell ref="P123:S123"/>
    <mergeCell ref="A91:S91"/>
    <mergeCell ref="A92:S92"/>
    <mergeCell ref="A582:S582"/>
    <mergeCell ref="A583:S583"/>
    <mergeCell ref="A576:S576"/>
    <mergeCell ref="A577:S577"/>
    <mergeCell ref="A578:S578"/>
    <mergeCell ref="A580:S580"/>
    <mergeCell ref="A581:C581"/>
    <mergeCell ref="P581:S581"/>
    <mergeCell ref="N474:S474"/>
    <mergeCell ref="Q477:S477"/>
    <mergeCell ref="A479:S479"/>
    <mergeCell ref="A466:S466"/>
    <mergeCell ref="A467:S467"/>
    <mergeCell ref="A468:S468"/>
    <mergeCell ref="A470:S470"/>
    <mergeCell ref="A131:S131"/>
    <mergeCell ref="A232:S232"/>
    <mergeCell ref="A233:S233"/>
    <mergeCell ref="A234:S234"/>
    <mergeCell ref="A85:S85"/>
    <mergeCell ref="A86:S86"/>
    <mergeCell ref="A87:S87"/>
    <mergeCell ref="A89:S89"/>
    <mergeCell ref="A90:C90"/>
    <mergeCell ref="P90:S90"/>
    <mergeCell ref="A118:S118"/>
    <mergeCell ref="N93:S93"/>
    <mergeCell ref="B75:F75"/>
    <mergeCell ref="A199:S199"/>
    <mergeCell ref="A200:S200"/>
    <mergeCell ref="N201:S201"/>
    <mergeCell ref="Q204:S204"/>
    <mergeCell ref="A206:S206"/>
    <mergeCell ref="A286:S286"/>
    <mergeCell ref="A287:S287"/>
    <mergeCell ref="A288:S288"/>
    <mergeCell ref="A290:S290"/>
    <mergeCell ref="A238:S238"/>
    <mergeCell ref="A239:S239"/>
    <mergeCell ref="N240:S240"/>
    <mergeCell ref="Q243:S243"/>
    <mergeCell ref="A245:S245"/>
    <mergeCell ref="Q297:S297"/>
    <mergeCell ref="A299:S299"/>
    <mergeCell ref="U627:U629"/>
    <mergeCell ref="Z627:Z629"/>
    <mergeCell ref="U630:U632"/>
    <mergeCell ref="Z630:Z632"/>
    <mergeCell ref="A615:S615"/>
    <mergeCell ref="A616:S616"/>
    <mergeCell ref="N617:S617"/>
    <mergeCell ref="Q620:S620"/>
    <mergeCell ref="A622:S622"/>
    <mergeCell ref="A610:S610"/>
    <mergeCell ref="A611:S611"/>
    <mergeCell ref="A613:S613"/>
    <mergeCell ref="A614:C614"/>
    <mergeCell ref="P614:S614"/>
    <mergeCell ref="P471:S471"/>
    <mergeCell ref="N365:S365"/>
    <mergeCell ref="Q368:S368"/>
    <mergeCell ref="A370:S370"/>
    <mergeCell ref="B599:F599"/>
    <mergeCell ref="B566:F566"/>
    <mergeCell ref="B495:F495"/>
    <mergeCell ref="B456:F456"/>
    <mergeCell ref="Q64:S64"/>
    <mergeCell ref="A51:S51"/>
    <mergeCell ref="A84:S84"/>
    <mergeCell ref="A117:S117"/>
    <mergeCell ref="A192:S192"/>
    <mergeCell ref="A231:S231"/>
    <mergeCell ref="A285:S285"/>
    <mergeCell ref="A320:S320"/>
    <mergeCell ref="A609:S609"/>
    <mergeCell ref="A327:S327"/>
    <mergeCell ref="A328:S328"/>
    <mergeCell ref="N329:S329"/>
    <mergeCell ref="Q332:S332"/>
    <mergeCell ref="A334:S334"/>
    <mergeCell ref="Q587:S587"/>
    <mergeCell ref="A589:S589"/>
    <mergeCell ref="A356:S356"/>
    <mergeCell ref="A465:S465"/>
    <mergeCell ref="A504:S504"/>
    <mergeCell ref="A575:S575"/>
    <mergeCell ref="A608:S608"/>
    <mergeCell ref="A472:S472"/>
    <mergeCell ref="A473:S473"/>
    <mergeCell ref="A505:S505"/>
    <mergeCell ref="A652:S652"/>
    <mergeCell ref="A653:S653"/>
    <mergeCell ref="A654:S654"/>
    <mergeCell ref="A655:S655"/>
    <mergeCell ref="A506:S506"/>
    <mergeCell ref="A507:S507"/>
    <mergeCell ref="A509:S509"/>
    <mergeCell ref="A510:C510"/>
    <mergeCell ref="P510:S510"/>
    <mergeCell ref="A511:S511"/>
    <mergeCell ref="A512:S512"/>
    <mergeCell ref="N513:S513"/>
    <mergeCell ref="Q516:S516"/>
    <mergeCell ref="A518:S518"/>
    <mergeCell ref="N584:S584"/>
    <mergeCell ref="B643:F643"/>
    <mergeCell ref="A657:S657"/>
    <mergeCell ref="A658:C658"/>
    <mergeCell ref="P658:S658"/>
    <mergeCell ref="A659:S659"/>
    <mergeCell ref="A660:S660"/>
    <mergeCell ref="N661:S661"/>
    <mergeCell ref="Q664:S664"/>
    <mergeCell ref="A666:S666"/>
    <mergeCell ref="B690:F690"/>
    <mergeCell ref="N708:S708"/>
    <mergeCell ref="Q711:S711"/>
    <mergeCell ref="A713:S713"/>
    <mergeCell ref="B724:F724"/>
    <mergeCell ref="A699:S699"/>
    <mergeCell ref="A700:S700"/>
    <mergeCell ref="A701:S701"/>
    <mergeCell ref="A702:S702"/>
    <mergeCell ref="A704:S704"/>
    <mergeCell ref="A705:C705"/>
    <mergeCell ref="P705:S705"/>
    <mergeCell ref="A706:S706"/>
    <mergeCell ref="A707:S707"/>
  </mergeCells>
  <pageMargins left="0.39370078740157483" right="0.39370078740157483" top="0.27559055118110237" bottom="0.15748031496062992" header="0.11811023622047245" footer="0.11811023622047245"/>
  <pageSetup paperSize="9" scale="81" fitToHeight="0" orientation="landscape" r:id="rId1"/>
  <rowBreaks count="11" manualBreakCount="11">
    <brk id="83" max="18" man="1"/>
    <brk id="116" max="18" man="1"/>
    <brk id="191" max="18" man="1"/>
    <brk id="230" max="18" man="1"/>
    <brk id="284" max="18" man="1"/>
    <brk id="319" max="18" man="1"/>
    <brk id="355" max="18" man="1"/>
    <brk id="464" max="18" man="1"/>
    <brk id="503" max="18" man="1"/>
    <brk id="574" max="18" man="1"/>
    <brk id="607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topLeftCell="A5" workbookViewId="0">
      <selection activeCell="J22" sqref="J22"/>
    </sheetView>
  </sheetViews>
  <sheetFormatPr defaultRowHeight="15" x14ac:dyDescent="0.25"/>
  <sheetData>
    <row r="5" spans="1:5" x14ac:dyDescent="0.25">
      <c r="A5">
        <v>27</v>
      </c>
      <c r="B5" t="s">
        <v>396</v>
      </c>
      <c r="D5">
        <v>38</v>
      </c>
      <c r="E5" t="s">
        <v>404</v>
      </c>
    </row>
    <row r="6" spans="1:5" x14ac:dyDescent="0.25">
      <c r="A6">
        <v>50</v>
      </c>
      <c r="B6" t="s">
        <v>397</v>
      </c>
      <c r="D6">
        <v>30</v>
      </c>
      <c r="E6" t="s">
        <v>400</v>
      </c>
    </row>
    <row r="7" spans="1:5" x14ac:dyDescent="0.25">
      <c r="A7">
        <v>71</v>
      </c>
      <c r="B7" t="s">
        <v>398</v>
      </c>
      <c r="D7">
        <v>29</v>
      </c>
      <c r="E7" t="s">
        <v>403</v>
      </c>
    </row>
    <row r="8" spans="1:5" x14ac:dyDescent="0.25">
      <c r="A8">
        <v>77</v>
      </c>
      <c r="B8" t="s">
        <v>398</v>
      </c>
    </row>
    <row r="9" spans="1:5" x14ac:dyDescent="0.25">
      <c r="A9">
        <v>67</v>
      </c>
      <c r="B9" t="s">
        <v>398</v>
      </c>
    </row>
    <row r="10" spans="1:5" x14ac:dyDescent="0.25">
      <c r="A10">
        <v>38</v>
      </c>
      <c r="B10" t="s">
        <v>398</v>
      </c>
    </row>
    <row r="11" spans="1:5" x14ac:dyDescent="0.25">
      <c r="A11">
        <v>33</v>
      </c>
      <c r="B11" t="s">
        <v>398</v>
      </c>
    </row>
    <row r="12" spans="1:5" x14ac:dyDescent="0.25">
      <c r="A12">
        <v>41</v>
      </c>
      <c r="B12" t="s">
        <v>398</v>
      </c>
    </row>
    <row r="13" spans="1:5" x14ac:dyDescent="0.25">
      <c r="A13">
        <v>104</v>
      </c>
      <c r="B13" t="s">
        <v>397</v>
      </c>
    </row>
    <row r="14" spans="1:5" x14ac:dyDescent="0.25">
      <c r="A14">
        <v>78</v>
      </c>
      <c r="B14" t="s">
        <v>397</v>
      </c>
    </row>
    <row r="15" spans="1:5" x14ac:dyDescent="0.25">
      <c r="A15">
        <v>51</v>
      </c>
      <c r="B15" t="s">
        <v>397</v>
      </c>
    </row>
    <row r="16" spans="1:5" x14ac:dyDescent="0.25">
      <c r="A16">
        <v>33</v>
      </c>
      <c r="B16" t="s">
        <v>397</v>
      </c>
    </row>
    <row r="17" spans="1:2" x14ac:dyDescent="0.25">
      <c r="A17">
        <v>108</v>
      </c>
      <c r="B17" t="s">
        <v>399</v>
      </c>
    </row>
    <row r="18" spans="1:2" x14ac:dyDescent="0.25">
      <c r="A18">
        <v>72</v>
      </c>
      <c r="B18" t="s">
        <v>401</v>
      </c>
    </row>
    <row r="19" spans="1:2" x14ac:dyDescent="0.25">
      <c r="A19">
        <v>67</v>
      </c>
      <c r="B19" t="s">
        <v>402</v>
      </c>
    </row>
    <row r="20" spans="1:2" x14ac:dyDescent="0.25">
      <c r="A20">
        <v>41</v>
      </c>
      <c r="B20" t="s">
        <v>402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opLeftCell="A91" workbookViewId="0">
      <selection sqref="A1:AK101"/>
    </sheetView>
  </sheetViews>
  <sheetFormatPr defaultRowHeight="15" x14ac:dyDescent="0.25"/>
  <sheetData>
    <row r="1" spans="1:2" x14ac:dyDescent="0.25">
      <c r="A1" t="s">
        <v>156</v>
      </c>
      <c r="B1" t="s">
        <v>157</v>
      </c>
    </row>
    <row r="2" spans="1:2" x14ac:dyDescent="0.25">
      <c r="A2" t="s">
        <v>158</v>
      </c>
      <c r="B2" t="s">
        <v>159</v>
      </c>
    </row>
    <row r="3" spans="1:2" x14ac:dyDescent="0.25">
      <c r="A3" t="s">
        <v>160</v>
      </c>
      <c r="B3" t="s">
        <v>161</v>
      </c>
    </row>
    <row r="4" spans="1:2" x14ac:dyDescent="0.25">
      <c r="A4" t="s">
        <v>162</v>
      </c>
      <c r="B4" t="s">
        <v>5</v>
      </c>
    </row>
    <row r="5" spans="1:2" x14ac:dyDescent="0.25">
      <c r="A5" t="s">
        <v>25</v>
      </c>
      <c r="B5" t="s">
        <v>163</v>
      </c>
    </row>
    <row r="6" spans="1:2" x14ac:dyDescent="0.25">
      <c r="A6" t="s">
        <v>27</v>
      </c>
      <c r="B6" t="s">
        <v>28</v>
      </c>
    </row>
    <row r="7" spans="1:2" x14ac:dyDescent="0.25">
      <c r="A7" t="s">
        <v>164</v>
      </c>
      <c r="B7" t="s">
        <v>165</v>
      </c>
    </row>
    <row r="8" spans="1:2" x14ac:dyDescent="0.25">
      <c r="A8" t="s">
        <v>166</v>
      </c>
    </row>
    <row r="9" spans="1:2" x14ac:dyDescent="0.25">
      <c r="A9" t="s">
        <v>167</v>
      </c>
    </row>
    <row r="10" spans="1:2" x14ac:dyDescent="0.25">
      <c r="A10" t="s">
        <v>168</v>
      </c>
    </row>
    <row r="11" spans="1:2" x14ac:dyDescent="0.25">
      <c r="A11" t="s">
        <v>169</v>
      </c>
    </row>
    <row r="12" spans="1:2" x14ac:dyDescent="0.25">
      <c r="A12" t="s">
        <v>170</v>
      </c>
    </row>
    <row r="13" spans="1:2" x14ac:dyDescent="0.25">
      <c r="A13" t="s">
        <v>171</v>
      </c>
    </row>
    <row r="14" spans="1:2" x14ac:dyDescent="0.25">
      <c r="A14" t="s">
        <v>172</v>
      </c>
    </row>
    <row r="15" spans="1:2" x14ac:dyDescent="0.25">
      <c r="A15" t="s">
        <v>173</v>
      </c>
    </row>
    <row r="16" spans="1:2" x14ac:dyDescent="0.25">
      <c r="A16" t="s">
        <v>174</v>
      </c>
    </row>
    <row r="19" spans="1:37" x14ac:dyDescent="0.25">
      <c r="A19" t="s">
        <v>175</v>
      </c>
      <c r="B19" t="s">
        <v>217</v>
      </c>
    </row>
    <row r="20" spans="1:37" x14ac:dyDescent="0.25">
      <c r="A20" t="s">
        <v>177</v>
      </c>
      <c r="B20" t="s">
        <v>218</v>
      </c>
    </row>
    <row r="21" spans="1:37" x14ac:dyDescent="0.25">
      <c r="A21" t="s">
        <v>8</v>
      </c>
      <c r="B21" t="s">
        <v>178</v>
      </c>
      <c r="C21" t="s">
        <v>179</v>
      </c>
      <c r="D21" t="s">
        <v>180</v>
      </c>
      <c r="E21" t="s">
        <v>181</v>
      </c>
      <c r="F21" t="s">
        <v>182</v>
      </c>
      <c r="G21" t="s">
        <v>183</v>
      </c>
      <c r="H21" t="s">
        <v>184</v>
      </c>
      <c r="I21" t="s">
        <v>185</v>
      </c>
      <c r="J21" t="s">
        <v>186</v>
      </c>
      <c r="K21" t="s">
        <v>187</v>
      </c>
      <c r="L21" t="s">
        <v>188</v>
      </c>
      <c r="M21" t="s">
        <v>189</v>
      </c>
      <c r="N21" t="s">
        <v>19</v>
      </c>
      <c r="O21" t="s">
        <v>20</v>
      </c>
      <c r="P21" t="s">
        <v>190</v>
      </c>
      <c r="Q21" t="s">
        <v>191</v>
      </c>
      <c r="R21" t="s">
        <v>192</v>
      </c>
      <c r="S21" t="s">
        <v>193</v>
      </c>
      <c r="T21" t="s">
        <v>194</v>
      </c>
      <c r="U21" t="s">
        <v>195</v>
      </c>
      <c r="V21" t="s">
        <v>196</v>
      </c>
      <c r="W21" t="s">
        <v>197</v>
      </c>
      <c r="X21" t="s">
        <v>198</v>
      </c>
      <c r="Y21" t="s">
        <v>199</v>
      </c>
      <c r="Z21" t="s">
        <v>200</v>
      </c>
      <c r="AA21" t="s">
        <v>201</v>
      </c>
      <c r="AB21" t="s">
        <v>202</v>
      </c>
      <c r="AC21" t="s">
        <v>8</v>
      </c>
      <c r="AD21" t="s">
        <v>203</v>
      </c>
      <c r="AE21" t="s">
        <v>8</v>
      </c>
      <c r="AF21" t="s">
        <v>204</v>
      </c>
      <c r="AG21" t="s">
        <v>8</v>
      </c>
      <c r="AH21" t="s">
        <v>205</v>
      </c>
      <c r="AI21" t="s">
        <v>8</v>
      </c>
      <c r="AJ21" t="s">
        <v>206</v>
      </c>
      <c r="AK21" t="s">
        <v>8</v>
      </c>
    </row>
    <row r="22" spans="1:37" x14ac:dyDescent="0.25">
      <c r="A22">
        <v>1</v>
      </c>
      <c r="B22">
        <v>103</v>
      </c>
      <c r="E22" t="s">
        <v>219</v>
      </c>
      <c r="I22" t="s">
        <v>33</v>
      </c>
      <c r="L22" s="67">
        <v>9.6061342592592594E-2</v>
      </c>
      <c r="M22" s="67">
        <v>0</v>
      </c>
      <c r="N22" s="67">
        <v>9.6061342592592594E-2</v>
      </c>
      <c r="O22" s="67">
        <v>0</v>
      </c>
      <c r="W22">
        <v>5</v>
      </c>
      <c r="Y22" t="s">
        <v>220</v>
      </c>
      <c r="Z22" s="67">
        <v>0</v>
      </c>
      <c r="AA22" s="67">
        <v>9.6061342592592594E-2</v>
      </c>
      <c r="AB22" s="67">
        <v>2.1693287037037035E-2</v>
      </c>
      <c r="AC22">
        <v>21</v>
      </c>
      <c r="AD22" s="67">
        <v>2.3076388888888886E-2</v>
      </c>
      <c r="AE22">
        <v>18</v>
      </c>
      <c r="AF22" s="67">
        <v>6.6591435185185191E-2</v>
      </c>
      <c r="AG22">
        <v>2</v>
      </c>
      <c r="AH22" s="67">
        <v>6.7158564814814817E-2</v>
      </c>
      <c r="AI22">
        <v>2</v>
      </c>
      <c r="AJ22" s="67">
        <v>9.6061342592592594E-2</v>
      </c>
      <c r="AK22">
        <v>1</v>
      </c>
    </row>
    <row r="23" spans="1:37" x14ac:dyDescent="0.25">
      <c r="A23">
        <v>2</v>
      </c>
      <c r="B23">
        <v>75</v>
      </c>
      <c r="E23" t="s">
        <v>221</v>
      </c>
      <c r="G23">
        <v>1986</v>
      </c>
      <c r="I23" t="s">
        <v>222</v>
      </c>
      <c r="J23" t="s">
        <v>209</v>
      </c>
      <c r="K23" t="s">
        <v>209</v>
      </c>
      <c r="L23" s="67">
        <v>9.6240740740740738E-2</v>
      </c>
      <c r="M23" s="67">
        <v>0</v>
      </c>
      <c r="N23" s="67">
        <v>9.6240740740740738E-2</v>
      </c>
      <c r="O23" t="s">
        <v>223</v>
      </c>
      <c r="W23">
        <v>5</v>
      </c>
      <c r="Y23" t="s">
        <v>224</v>
      </c>
      <c r="Z23" s="67">
        <v>0</v>
      </c>
      <c r="AA23" s="67">
        <v>9.6240740740740738E-2</v>
      </c>
      <c r="AB23" s="67">
        <v>1.8549768518518518E-2</v>
      </c>
      <c r="AC23">
        <v>4</v>
      </c>
      <c r="AD23" s="67">
        <v>2.1074074074074075E-2</v>
      </c>
      <c r="AE23">
        <v>6</v>
      </c>
      <c r="AF23" s="67">
        <v>6.6177083333333331E-2</v>
      </c>
      <c r="AG23">
        <v>1</v>
      </c>
      <c r="AH23" s="67">
        <v>6.7100694444444442E-2</v>
      </c>
      <c r="AI23">
        <v>1</v>
      </c>
      <c r="AJ23" s="67">
        <v>9.6240740740740738E-2</v>
      </c>
      <c r="AK23">
        <v>2</v>
      </c>
    </row>
    <row r="24" spans="1:37" x14ac:dyDescent="0.25">
      <c r="A24">
        <v>3</v>
      </c>
      <c r="B24">
        <v>41</v>
      </c>
      <c r="E24" t="s">
        <v>225</v>
      </c>
      <c r="G24">
        <v>1985</v>
      </c>
      <c r="I24" t="s">
        <v>222</v>
      </c>
      <c r="J24" t="s">
        <v>209</v>
      </c>
      <c r="K24" t="s">
        <v>209</v>
      </c>
      <c r="L24" s="67">
        <v>9.8620370370370372E-2</v>
      </c>
      <c r="M24" s="67">
        <v>0</v>
      </c>
      <c r="N24" s="67">
        <v>9.8620370370370372E-2</v>
      </c>
      <c r="O24" t="s">
        <v>226</v>
      </c>
      <c r="W24">
        <v>5</v>
      </c>
      <c r="Y24" t="s">
        <v>224</v>
      </c>
      <c r="Z24" s="67">
        <v>0</v>
      </c>
      <c r="AA24" s="67">
        <v>9.8620370370370372E-2</v>
      </c>
      <c r="AB24" s="67">
        <v>1.9909722222222224E-2</v>
      </c>
      <c r="AC24">
        <v>9</v>
      </c>
      <c r="AD24" s="67">
        <v>2.1170138888888888E-2</v>
      </c>
      <c r="AE24">
        <v>7</v>
      </c>
      <c r="AF24" s="67">
        <v>6.7274305555555566E-2</v>
      </c>
      <c r="AG24">
        <v>3</v>
      </c>
      <c r="AH24" s="67">
        <v>6.8564814814814815E-2</v>
      </c>
      <c r="AI24">
        <v>3</v>
      </c>
      <c r="AJ24" s="67">
        <v>9.8620370370370372E-2</v>
      </c>
      <c r="AK24">
        <v>3</v>
      </c>
    </row>
    <row r="25" spans="1:37" x14ac:dyDescent="0.25">
      <c r="A25">
        <v>4</v>
      </c>
      <c r="B25">
        <v>50</v>
      </c>
      <c r="E25" t="s">
        <v>227</v>
      </c>
      <c r="G25">
        <v>1989</v>
      </c>
      <c r="I25" t="s">
        <v>216</v>
      </c>
      <c r="J25" t="s">
        <v>209</v>
      </c>
      <c r="K25" t="s">
        <v>209</v>
      </c>
      <c r="L25" s="67">
        <v>9.9965277777777792E-2</v>
      </c>
      <c r="M25" s="67">
        <v>0</v>
      </c>
      <c r="N25" s="67">
        <v>9.9965277777777792E-2</v>
      </c>
      <c r="O25" t="s">
        <v>228</v>
      </c>
      <c r="W25">
        <v>5</v>
      </c>
      <c r="Y25" t="s">
        <v>224</v>
      </c>
      <c r="Z25" s="67">
        <v>0</v>
      </c>
      <c r="AA25" s="67">
        <v>9.9965277777777792E-2</v>
      </c>
      <c r="AB25" s="67">
        <v>1.9369212962962963E-2</v>
      </c>
      <c r="AC25">
        <v>6</v>
      </c>
      <c r="AD25" s="67">
        <v>2.1001157407407406E-2</v>
      </c>
      <c r="AE25">
        <v>5</v>
      </c>
      <c r="AF25" s="67">
        <v>6.8989583333333326E-2</v>
      </c>
      <c r="AG25">
        <v>5</v>
      </c>
      <c r="AH25" s="67">
        <v>6.959143518518518E-2</v>
      </c>
      <c r="AI25">
        <v>5</v>
      </c>
      <c r="AJ25" s="67">
        <v>9.9965277777777792E-2</v>
      </c>
      <c r="AK25">
        <v>4</v>
      </c>
    </row>
    <row r="26" spans="1:37" x14ac:dyDescent="0.25">
      <c r="A26">
        <v>5</v>
      </c>
      <c r="B26">
        <v>86</v>
      </c>
      <c r="E26" t="s">
        <v>215</v>
      </c>
      <c r="G26">
        <v>1961</v>
      </c>
      <c r="I26" t="s">
        <v>216</v>
      </c>
      <c r="J26" t="s">
        <v>209</v>
      </c>
      <c r="K26" t="s">
        <v>209</v>
      </c>
      <c r="L26" s="67">
        <v>0.10003125</v>
      </c>
      <c r="M26" s="67">
        <v>0</v>
      </c>
      <c r="N26" s="67">
        <v>0.10003125</v>
      </c>
      <c r="O26" t="s">
        <v>229</v>
      </c>
      <c r="W26">
        <v>5</v>
      </c>
      <c r="Y26" t="s">
        <v>176</v>
      </c>
      <c r="Z26" s="67">
        <v>0</v>
      </c>
      <c r="AA26" s="67">
        <v>0.10003125</v>
      </c>
      <c r="AB26" s="67">
        <v>2.0831018518518516E-2</v>
      </c>
      <c r="AC26">
        <v>15</v>
      </c>
      <c r="AD26" s="67">
        <v>2.2261574074074073E-2</v>
      </c>
      <c r="AE26">
        <v>13</v>
      </c>
      <c r="AF26" s="67">
        <v>6.9597222222222213E-2</v>
      </c>
      <c r="AG26">
        <v>7</v>
      </c>
      <c r="AH26" s="67">
        <v>7.0180555555555565E-2</v>
      </c>
      <c r="AI26">
        <v>6</v>
      </c>
      <c r="AJ26" s="67">
        <v>0.10003125</v>
      </c>
      <c r="AK26">
        <v>5</v>
      </c>
    </row>
    <row r="27" spans="1:37" x14ac:dyDescent="0.25">
      <c r="A27">
        <v>6</v>
      </c>
      <c r="B27">
        <v>46</v>
      </c>
      <c r="E27" t="s">
        <v>230</v>
      </c>
      <c r="G27">
        <v>1978</v>
      </c>
      <c r="I27" t="s">
        <v>231</v>
      </c>
      <c r="J27" t="s">
        <v>209</v>
      </c>
      <c r="K27" t="s">
        <v>209</v>
      </c>
      <c r="L27" s="67">
        <v>0.10035648148148148</v>
      </c>
      <c r="M27" s="67">
        <v>0</v>
      </c>
      <c r="N27" s="67">
        <v>0.10035648148148148</v>
      </c>
      <c r="O27" t="s">
        <v>232</v>
      </c>
      <c r="W27">
        <v>5</v>
      </c>
      <c r="Y27" t="s">
        <v>233</v>
      </c>
      <c r="Z27" s="67">
        <v>0</v>
      </c>
      <c r="AA27" s="67">
        <v>0.10035648148148148</v>
      </c>
      <c r="AB27" s="67">
        <v>2.2892361111111117E-2</v>
      </c>
      <c r="AC27">
        <v>25</v>
      </c>
      <c r="AD27" s="67">
        <v>2.469212962962963E-2</v>
      </c>
      <c r="AE27">
        <v>28</v>
      </c>
      <c r="AF27" s="67">
        <v>7.1810185185185185E-2</v>
      </c>
      <c r="AG27">
        <v>12</v>
      </c>
      <c r="AH27" s="67">
        <v>7.2843749999999999E-2</v>
      </c>
      <c r="AI27">
        <v>12</v>
      </c>
      <c r="AJ27" s="67">
        <v>0.10035648148148148</v>
      </c>
      <c r="AK27">
        <v>6</v>
      </c>
    </row>
    <row r="28" spans="1:37" x14ac:dyDescent="0.25">
      <c r="A28">
        <v>7</v>
      </c>
      <c r="B28">
        <v>87</v>
      </c>
      <c r="E28" t="s">
        <v>234</v>
      </c>
      <c r="G28">
        <v>1978</v>
      </c>
      <c r="I28" t="s">
        <v>213</v>
      </c>
      <c r="J28" t="s">
        <v>209</v>
      </c>
      <c r="K28" t="s">
        <v>209</v>
      </c>
      <c r="L28" s="67">
        <v>0.10077893518518517</v>
      </c>
      <c r="M28" s="67">
        <v>0</v>
      </c>
      <c r="N28" s="67">
        <v>0.10077893518518517</v>
      </c>
      <c r="O28" t="s">
        <v>235</v>
      </c>
      <c r="W28">
        <v>5</v>
      </c>
      <c r="Y28" t="s">
        <v>233</v>
      </c>
      <c r="Z28" s="67">
        <v>0</v>
      </c>
      <c r="AA28" s="67">
        <v>0.10077893518518517</v>
      </c>
      <c r="AB28" s="67">
        <v>1.9660879629629629E-2</v>
      </c>
      <c r="AC28">
        <v>7</v>
      </c>
      <c r="AD28" s="67">
        <v>2.1268518518518516E-2</v>
      </c>
      <c r="AE28">
        <v>8</v>
      </c>
      <c r="AF28" s="67">
        <v>6.7953703703703697E-2</v>
      </c>
      <c r="AG28">
        <v>4</v>
      </c>
      <c r="AH28" s="67">
        <v>6.8694444444444447E-2</v>
      </c>
      <c r="AI28">
        <v>4</v>
      </c>
      <c r="AJ28" s="67">
        <v>0.10077893518518517</v>
      </c>
      <c r="AK28">
        <v>7</v>
      </c>
    </row>
    <row r="29" spans="1:37" x14ac:dyDescent="0.25">
      <c r="A29">
        <v>8</v>
      </c>
      <c r="B29">
        <v>84</v>
      </c>
      <c r="E29" t="s">
        <v>236</v>
      </c>
      <c r="G29">
        <v>1973</v>
      </c>
      <c r="I29" t="s">
        <v>216</v>
      </c>
      <c r="J29" t="s">
        <v>209</v>
      </c>
      <c r="K29" t="s">
        <v>209</v>
      </c>
      <c r="L29" s="67">
        <v>0.10116087962962962</v>
      </c>
      <c r="M29" s="67">
        <v>0</v>
      </c>
      <c r="N29" s="67">
        <v>0.10116087962962962</v>
      </c>
      <c r="O29" t="s">
        <v>237</v>
      </c>
      <c r="W29">
        <v>5</v>
      </c>
      <c r="Y29" t="s">
        <v>233</v>
      </c>
      <c r="Z29" s="67">
        <v>0</v>
      </c>
      <c r="AA29" s="67">
        <v>0.10116087962962962</v>
      </c>
      <c r="AB29" s="67">
        <v>2.1611111111111112E-2</v>
      </c>
      <c r="AC29">
        <v>19</v>
      </c>
      <c r="AD29" s="67">
        <v>2.3004629629629628E-2</v>
      </c>
      <c r="AE29">
        <v>16</v>
      </c>
      <c r="AF29" s="67">
        <v>7.1583333333333332E-2</v>
      </c>
      <c r="AG29">
        <v>11</v>
      </c>
      <c r="AH29" s="67">
        <v>7.2236111111111112E-2</v>
      </c>
      <c r="AI29">
        <v>9</v>
      </c>
      <c r="AJ29" s="67">
        <v>0.10116087962962962</v>
      </c>
      <c r="AK29">
        <v>8</v>
      </c>
    </row>
    <row r="30" spans="1:37" x14ac:dyDescent="0.25">
      <c r="A30">
        <v>9</v>
      </c>
      <c r="B30">
        <v>79</v>
      </c>
      <c r="E30" t="s">
        <v>238</v>
      </c>
      <c r="G30">
        <v>1982</v>
      </c>
      <c r="I30" t="s">
        <v>216</v>
      </c>
      <c r="J30" t="s">
        <v>209</v>
      </c>
      <c r="K30" t="s">
        <v>209</v>
      </c>
      <c r="L30" s="67">
        <v>0.10195486111111111</v>
      </c>
      <c r="M30" s="67">
        <v>0</v>
      </c>
      <c r="N30" s="67">
        <v>0.10195486111111111</v>
      </c>
      <c r="O30" t="s">
        <v>239</v>
      </c>
      <c r="W30">
        <v>5</v>
      </c>
      <c r="Y30" t="s">
        <v>224</v>
      </c>
      <c r="Z30" s="67">
        <v>0</v>
      </c>
      <c r="AA30" s="67">
        <v>0.10195486111111111</v>
      </c>
      <c r="AB30" s="67">
        <v>2.3052083333333334E-2</v>
      </c>
      <c r="AC30">
        <v>29</v>
      </c>
      <c r="AD30" s="67">
        <v>2.4237268518518516E-2</v>
      </c>
      <c r="AE30">
        <v>24</v>
      </c>
      <c r="AF30" s="67">
        <v>7.1204861111111115E-2</v>
      </c>
      <c r="AG30">
        <v>9</v>
      </c>
      <c r="AH30" s="67">
        <v>7.2638888888888892E-2</v>
      </c>
      <c r="AI30">
        <v>11</v>
      </c>
      <c r="AJ30" s="67">
        <v>0.10195486111111111</v>
      </c>
      <c r="AK30">
        <v>9</v>
      </c>
    </row>
    <row r="31" spans="1:37" x14ac:dyDescent="0.25">
      <c r="A31">
        <v>10</v>
      </c>
      <c r="B31">
        <v>70</v>
      </c>
      <c r="E31" t="s">
        <v>240</v>
      </c>
      <c r="G31">
        <v>1992</v>
      </c>
      <c r="I31" t="s">
        <v>213</v>
      </c>
      <c r="J31" t="s">
        <v>209</v>
      </c>
      <c r="K31" t="s">
        <v>209</v>
      </c>
      <c r="L31" s="67">
        <v>0.10214583333333334</v>
      </c>
      <c r="M31" s="67">
        <v>0</v>
      </c>
      <c r="N31" s="67">
        <v>0.10214583333333334</v>
      </c>
      <c r="O31" t="s">
        <v>241</v>
      </c>
      <c r="W31">
        <v>5</v>
      </c>
      <c r="Y31" t="s">
        <v>242</v>
      </c>
      <c r="Z31" s="67">
        <v>0</v>
      </c>
      <c r="AA31" s="67">
        <v>0.10214583333333334</v>
      </c>
      <c r="AB31" s="67">
        <v>1.9954861111111111E-2</v>
      </c>
      <c r="AC31">
        <v>10</v>
      </c>
      <c r="AD31" s="67">
        <v>2.1608796296296296E-2</v>
      </c>
      <c r="AE31">
        <v>11</v>
      </c>
      <c r="AF31" s="67">
        <v>7.146527777777778E-2</v>
      </c>
      <c r="AG31">
        <v>10</v>
      </c>
      <c r="AH31" s="67">
        <v>7.2403935185185189E-2</v>
      </c>
      <c r="AI31">
        <v>10</v>
      </c>
      <c r="AJ31" s="67">
        <v>0.10214583333333334</v>
      </c>
      <c r="AK31">
        <v>10</v>
      </c>
    </row>
    <row r="32" spans="1:37" x14ac:dyDescent="0.25">
      <c r="A32">
        <v>11</v>
      </c>
      <c r="B32">
        <v>53</v>
      </c>
      <c r="E32" t="s">
        <v>243</v>
      </c>
      <c r="G32">
        <v>1985</v>
      </c>
      <c r="I32" t="s">
        <v>244</v>
      </c>
      <c r="J32" t="s">
        <v>209</v>
      </c>
      <c r="K32" t="s">
        <v>209</v>
      </c>
      <c r="L32" s="67">
        <v>0.10262500000000001</v>
      </c>
      <c r="M32" s="67">
        <v>0</v>
      </c>
      <c r="N32" s="67">
        <v>0.10262500000000001</v>
      </c>
      <c r="O32" t="s">
        <v>245</v>
      </c>
      <c r="W32">
        <v>5</v>
      </c>
      <c r="Y32" t="s">
        <v>224</v>
      </c>
      <c r="Z32" s="67">
        <v>0</v>
      </c>
      <c r="AA32" s="67">
        <v>0.10262500000000001</v>
      </c>
      <c r="AB32" s="67">
        <v>2.1637731481481483E-2</v>
      </c>
      <c r="AC32">
        <v>20</v>
      </c>
      <c r="AD32" s="67">
        <v>2.3018518518518521E-2</v>
      </c>
      <c r="AE32">
        <v>17</v>
      </c>
      <c r="AF32" s="67">
        <v>7.2574074074074069E-2</v>
      </c>
      <c r="AG32">
        <v>15</v>
      </c>
      <c r="AH32" s="67">
        <v>7.3494212962962963E-2</v>
      </c>
      <c r="AI32">
        <v>15</v>
      </c>
      <c r="AJ32" s="67">
        <v>0.10262500000000001</v>
      </c>
      <c r="AK32">
        <v>11</v>
      </c>
    </row>
    <row r="33" spans="1:37" x14ac:dyDescent="0.25">
      <c r="A33">
        <v>12</v>
      </c>
      <c r="B33">
        <v>88</v>
      </c>
      <c r="E33" t="s">
        <v>246</v>
      </c>
      <c r="G33">
        <v>1998</v>
      </c>
      <c r="I33" t="s">
        <v>213</v>
      </c>
      <c r="J33" t="s">
        <v>209</v>
      </c>
      <c r="K33" t="s">
        <v>209</v>
      </c>
      <c r="L33" s="67">
        <v>0.10279398148148149</v>
      </c>
      <c r="M33" s="67">
        <v>0</v>
      </c>
      <c r="N33" s="67">
        <v>0.10279398148148149</v>
      </c>
      <c r="O33" t="s">
        <v>247</v>
      </c>
      <c r="W33">
        <v>5</v>
      </c>
      <c r="Y33" t="s">
        <v>248</v>
      </c>
      <c r="Z33" s="67">
        <v>0</v>
      </c>
      <c r="AA33" s="67">
        <v>0.10279398148148149</v>
      </c>
      <c r="AB33" s="67">
        <v>1.5349537037037037E-2</v>
      </c>
      <c r="AC33">
        <v>1</v>
      </c>
      <c r="AD33" s="67">
        <v>1.678935185185185E-2</v>
      </c>
      <c r="AE33">
        <v>1</v>
      </c>
      <c r="AF33" s="67">
        <v>6.9506944444444441E-2</v>
      </c>
      <c r="AG33">
        <v>6</v>
      </c>
      <c r="AH33" s="67">
        <v>7.0988425925925927E-2</v>
      </c>
      <c r="AI33">
        <v>7</v>
      </c>
      <c r="AJ33" s="67">
        <v>0.10279398148148149</v>
      </c>
      <c r="AK33">
        <v>12</v>
      </c>
    </row>
    <row r="34" spans="1:37" x14ac:dyDescent="0.25">
      <c r="A34">
        <v>13</v>
      </c>
      <c r="B34">
        <v>54</v>
      </c>
      <c r="E34" t="s">
        <v>249</v>
      </c>
      <c r="G34">
        <v>1982</v>
      </c>
      <c r="I34" t="s">
        <v>216</v>
      </c>
      <c r="J34" t="s">
        <v>209</v>
      </c>
      <c r="K34" t="s">
        <v>209</v>
      </c>
      <c r="L34" s="67">
        <v>0.10342245370370369</v>
      </c>
      <c r="M34" s="67">
        <v>0</v>
      </c>
      <c r="N34" s="67">
        <v>0.10342245370370369</v>
      </c>
      <c r="O34" t="s">
        <v>250</v>
      </c>
      <c r="W34">
        <v>5</v>
      </c>
      <c r="Y34" t="s">
        <v>224</v>
      </c>
      <c r="Z34" s="67">
        <v>0</v>
      </c>
      <c r="AA34" s="67">
        <v>0.10342245370370369</v>
      </c>
      <c r="AB34" s="67">
        <v>2.097337962962963E-2</v>
      </c>
      <c r="AC34">
        <v>17</v>
      </c>
      <c r="AD34" s="67">
        <v>2.256597222222222E-2</v>
      </c>
      <c r="AE34">
        <v>15</v>
      </c>
      <c r="AF34" s="67">
        <v>7.5056712962962957E-2</v>
      </c>
      <c r="AG34">
        <v>22</v>
      </c>
      <c r="AH34" s="67">
        <v>7.5630787037037031E-2</v>
      </c>
      <c r="AI34">
        <v>22</v>
      </c>
      <c r="AJ34" s="67">
        <v>0.10342245370370369</v>
      </c>
      <c r="AK34">
        <v>13</v>
      </c>
    </row>
    <row r="35" spans="1:37" x14ac:dyDescent="0.25">
      <c r="A35">
        <v>14</v>
      </c>
      <c r="B35">
        <v>39</v>
      </c>
      <c r="E35" t="s">
        <v>251</v>
      </c>
      <c r="G35">
        <v>1980</v>
      </c>
      <c r="I35" t="s">
        <v>252</v>
      </c>
      <c r="J35" t="s">
        <v>209</v>
      </c>
      <c r="K35" t="s">
        <v>209</v>
      </c>
      <c r="L35" s="67">
        <v>0.10364351851851851</v>
      </c>
      <c r="M35" s="67">
        <v>0</v>
      </c>
      <c r="N35" s="67">
        <v>0.10364351851851851</v>
      </c>
      <c r="O35" t="s">
        <v>253</v>
      </c>
      <c r="W35">
        <v>5</v>
      </c>
      <c r="Y35" t="s">
        <v>224</v>
      </c>
      <c r="Z35" s="67">
        <v>0</v>
      </c>
      <c r="AA35" s="67">
        <v>0.10364351851851851</v>
      </c>
      <c r="AB35" s="67">
        <v>2.3122685185185187E-2</v>
      </c>
      <c r="AC35">
        <v>31</v>
      </c>
      <c r="AD35" s="67">
        <v>2.4753472222222225E-2</v>
      </c>
      <c r="AE35">
        <v>29</v>
      </c>
      <c r="AF35" s="67">
        <v>7.4462962962962967E-2</v>
      </c>
      <c r="AG35">
        <v>20</v>
      </c>
      <c r="AH35" s="67">
        <v>7.5130787037037031E-2</v>
      </c>
      <c r="AI35">
        <v>19</v>
      </c>
      <c r="AJ35" s="67">
        <v>0.10364351851851851</v>
      </c>
      <c r="AK35">
        <v>14</v>
      </c>
    </row>
    <row r="36" spans="1:37" x14ac:dyDescent="0.25">
      <c r="A36">
        <v>15</v>
      </c>
      <c r="B36">
        <v>74</v>
      </c>
      <c r="E36" t="s">
        <v>254</v>
      </c>
      <c r="G36">
        <v>1985</v>
      </c>
      <c r="I36" t="s">
        <v>222</v>
      </c>
      <c r="J36" t="s">
        <v>209</v>
      </c>
      <c r="K36" t="s">
        <v>209</v>
      </c>
      <c r="L36" s="67">
        <v>0.10443287037037037</v>
      </c>
      <c r="M36" s="67">
        <v>0</v>
      </c>
      <c r="N36" s="67">
        <v>0.10443287037037037</v>
      </c>
      <c r="O36" t="s">
        <v>255</v>
      </c>
      <c r="W36">
        <v>5</v>
      </c>
      <c r="Y36" t="s">
        <v>224</v>
      </c>
      <c r="Z36" s="67">
        <v>0</v>
      </c>
      <c r="AA36" s="67">
        <v>0.10443287037037037</v>
      </c>
      <c r="AB36" s="67">
        <v>1.8340277777777778E-2</v>
      </c>
      <c r="AC36">
        <v>3</v>
      </c>
      <c r="AD36" s="67">
        <v>2.0089120370370372E-2</v>
      </c>
      <c r="AE36">
        <v>3</v>
      </c>
      <c r="AF36" s="67">
        <v>7.0636574074074074E-2</v>
      </c>
      <c r="AG36">
        <v>8</v>
      </c>
      <c r="AH36" s="67">
        <v>7.1657407407407406E-2</v>
      </c>
      <c r="AI36">
        <v>8</v>
      </c>
      <c r="AJ36" s="67">
        <v>0.10443287037037037</v>
      </c>
      <c r="AK36">
        <v>16</v>
      </c>
    </row>
    <row r="37" spans="1:37" x14ac:dyDescent="0.25">
      <c r="A37">
        <v>16</v>
      </c>
      <c r="B37">
        <v>77</v>
      </c>
      <c r="E37" t="s">
        <v>256</v>
      </c>
      <c r="G37">
        <v>1986</v>
      </c>
      <c r="I37" t="s">
        <v>213</v>
      </c>
      <c r="J37" t="s">
        <v>209</v>
      </c>
      <c r="K37" t="s">
        <v>209</v>
      </c>
      <c r="L37" s="67">
        <v>0.1045636574074074</v>
      </c>
      <c r="M37" s="67">
        <v>0</v>
      </c>
      <c r="N37" s="67">
        <v>0.1045636574074074</v>
      </c>
      <c r="O37" t="s">
        <v>257</v>
      </c>
      <c r="W37">
        <v>5</v>
      </c>
      <c r="Y37" t="s">
        <v>224</v>
      </c>
      <c r="Z37" s="67">
        <v>0</v>
      </c>
      <c r="AA37" s="67">
        <v>0.1045636574074074</v>
      </c>
      <c r="AB37" s="67">
        <v>2.3347222222222217E-2</v>
      </c>
      <c r="AC37">
        <v>34</v>
      </c>
      <c r="AD37" s="67">
        <v>2.4842592592592593E-2</v>
      </c>
      <c r="AE37">
        <v>31</v>
      </c>
      <c r="AF37" s="67">
        <v>7.2402777777777774E-2</v>
      </c>
      <c r="AG37">
        <v>14</v>
      </c>
      <c r="AH37" s="67">
        <v>7.318287037037037E-2</v>
      </c>
      <c r="AI37">
        <v>14</v>
      </c>
      <c r="AJ37" s="67">
        <v>0.1045636574074074</v>
      </c>
      <c r="AK37">
        <v>17</v>
      </c>
    </row>
    <row r="38" spans="1:37" x14ac:dyDescent="0.25">
      <c r="A38">
        <v>17</v>
      </c>
      <c r="B38">
        <v>109</v>
      </c>
      <c r="E38" t="s">
        <v>258</v>
      </c>
      <c r="I38" t="s">
        <v>65</v>
      </c>
      <c r="L38" s="67">
        <v>0.10492476851851851</v>
      </c>
      <c r="M38" s="67">
        <v>0</v>
      </c>
      <c r="N38" s="67">
        <v>0.10492476851851851</v>
      </c>
      <c r="O38" t="s">
        <v>259</v>
      </c>
      <c r="W38">
        <v>5</v>
      </c>
      <c r="Y38" t="s">
        <v>220</v>
      </c>
      <c r="Z38" t="s">
        <v>210</v>
      </c>
      <c r="AA38" s="67">
        <v>0.10492476851851851</v>
      </c>
      <c r="AB38" s="67">
        <v>1.9829861111111111E-2</v>
      </c>
      <c r="AC38">
        <v>8</v>
      </c>
      <c r="AD38" s="67">
        <v>2.1334490740740741E-2</v>
      </c>
      <c r="AE38">
        <v>9</v>
      </c>
      <c r="AF38" s="67">
        <v>7.3906249999999993E-2</v>
      </c>
      <c r="AG38">
        <v>18</v>
      </c>
      <c r="AH38" s="67">
        <v>7.4450231481481485E-2</v>
      </c>
      <c r="AI38">
        <v>17</v>
      </c>
      <c r="AJ38" s="67">
        <v>0.10492476851851851</v>
      </c>
      <c r="AK38">
        <v>18</v>
      </c>
    </row>
    <row r="39" spans="1:37" x14ac:dyDescent="0.25">
      <c r="A39">
        <v>18</v>
      </c>
      <c r="B39">
        <v>71</v>
      </c>
      <c r="E39" t="s">
        <v>260</v>
      </c>
      <c r="G39">
        <v>1982</v>
      </c>
      <c r="I39" t="s">
        <v>216</v>
      </c>
      <c r="J39" t="s">
        <v>209</v>
      </c>
      <c r="K39" t="s">
        <v>209</v>
      </c>
      <c r="L39" s="67">
        <v>0.10641898148148148</v>
      </c>
      <c r="M39" s="67">
        <v>0</v>
      </c>
      <c r="N39" s="67">
        <v>0.10641898148148148</v>
      </c>
      <c r="O39" t="s">
        <v>261</v>
      </c>
      <c r="W39">
        <v>5</v>
      </c>
      <c r="Y39" t="s">
        <v>224</v>
      </c>
      <c r="Z39" s="67">
        <v>0</v>
      </c>
      <c r="AA39" s="67">
        <v>0.10641898148148148</v>
      </c>
      <c r="AB39" s="67">
        <v>2.3693287037037037E-2</v>
      </c>
      <c r="AC39">
        <v>40</v>
      </c>
      <c r="AD39" s="67">
        <v>2.4821759259259255E-2</v>
      </c>
      <c r="AE39">
        <v>30</v>
      </c>
      <c r="AF39" s="67">
        <v>7.3812500000000003E-2</v>
      </c>
      <c r="AG39">
        <v>17</v>
      </c>
      <c r="AH39" s="67">
        <v>7.4570601851851853E-2</v>
      </c>
      <c r="AI39">
        <v>18</v>
      </c>
      <c r="AJ39" s="67">
        <v>0.10641898148148148</v>
      </c>
      <c r="AK39">
        <v>19</v>
      </c>
    </row>
    <row r="40" spans="1:37" x14ac:dyDescent="0.25">
      <c r="A40">
        <v>19</v>
      </c>
      <c r="B40">
        <v>35</v>
      </c>
      <c r="E40" t="s">
        <v>262</v>
      </c>
      <c r="G40">
        <v>1986</v>
      </c>
      <c r="I40" t="s">
        <v>222</v>
      </c>
      <c r="J40" t="s">
        <v>209</v>
      </c>
      <c r="K40" t="s">
        <v>209</v>
      </c>
      <c r="L40" s="67">
        <v>0.10713425925925925</v>
      </c>
      <c r="M40" s="67">
        <v>0</v>
      </c>
      <c r="N40" s="67">
        <v>0.10713425925925925</v>
      </c>
      <c r="O40" t="s">
        <v>263</v>
      </c>
      <c r="W40">
        <v>5</v>
      </c>
      <c r="Y40" t="s">
        <v>224</v>
      </c>
      <c r="Z40" s="67">
        <v>0</v>
      </c>
      <c r="AA40" s="67">
        <v>0.10713425925925925</v>
      </c>
      <c r="AB40" s="67">
        <v>1.8628472222222223E-2</v>
      </c>
      <c r="AC40">
        <v>5</v>
      </c>
      <c r="AD40" s="67">
        <v>2.0503472222222222E-2</v>
      </c>
      <c r="AE40">
        <v>4</v>
      </c>
      <c r="AF40" s="67">
        <v>7.2988425925925929E-2</v>
      </c>
      <c r="AG40">
        <v>16</v>
      </c>
      <c r="AH40" s="67">
        <v>7.3708333333333334E-2</v>
      </c>
      <c r="AI40">
        <v>16</v>
      </c>
      <c r="AJ40" s="67">
        <v>0.10713425925925925</v>
      </c>
      <c r="AK40">
        <v>20</v>
      </c>
    </row>
    <row r="41" spans="1:37" x14ac:dyDescent="0.25">
      <c r="A41">
        <v>20</v>
      </c>
      <c r="B41">
        <v>81</v>
      </c>
      <c r="E41" t="s">
        <v>264</v>
      </c>
      <c r="G41">
        <v>2001</v>
      </c>
      <c r="I41" t="s">
        <v>265</v>
      </c>
      <c r="J41" t="s">
        <v>209</v>
      </c>
      <c r="K41" t="s">
        <v>209</v>
      </c>
      <c r="L41" s="67">
        <v>0.10723148148148148</v>
      </c>
      <c r="M41" s="67">
        <v>0</v>
      </c>
      <c r="N41" s="67">
        <v>0.10723148148148148</v>
      </c>
      <c r="O41" t="s">
        <v>266</v>
      </c>
      <c r="W41">
        <v>5</v>
      </c>
      <c r="Y41" t="s">
        <v>248</v>
      </c>
      <c r="Z41" s="67">
        <v>0</v>
      </c>
      <c r="AA41" s="67">
        <v>0.10723148148148148</v>
      </c>
      <c r="AB41" s="67">
        <v>1.6457175925925927E-2</v>
      </c>
      <c r="AC41">
        <v>2</v>
      </c>
      <c r="AD41" s="67">
        <v>1.8597222222222223E-2</v>
      </c>
      <c r="AE41">
        <v>2</v>
      </c>
      <c r="AF41" s="67">
        <v>7.2101851851851848E-2</v>
      </c>
      <c r="AG41">
        <v>13</v>
      </c>
      <c r="AH41" s="67">
        <v>7.3070601851851852E-2</v>
      </c>
      <c r="AI41">
        <v>13</v>
      </c>
      <c r="AJ41" s="67">
        <v>0.10723148148148148</v>
      </c>
      <c r="AK41">
        <v>21</v>
      </c>
    </row>
    <row r="42" spans="1:37" x14ac:dyDescent="0.25">
      <c r="A42">
        <v>21</v>
      </c>
      <c r="B42">
        <v>105</v>
      </c>
      <c r="E42" t="s">
        <v>267</v>
      </c>
      <c r="I42" t="s">
        <v>33</v>
      </c>
      <c r="L42" s="67">
        <v>0.10746296296296297</v>
      </c>
      <c r="M42" s="67">
        <v>0</v>
      </c>
      <c r="N42" s="67">
        <v>0.10746296296296297</v>
      </c>
      <c r="O42" t="s">
        <v>268</v>
      </c>
      <c r="W42">
        <v>5</v>
      </c>
      <c r="Y42" t="s">
        <v>220</v>
      </c>
      <c r="Z42" s="67">
        <v>0</v>
      </c>
      <c r="AA42" s="67">
        <v>0.10746296296296297</v>
      </c>
      <c r="AB42" s="67">
        <v>2.0065972222222221E-2</v>
      </c>
      <c r="AC42">
        <v>11</v>
      </c>
      <c r="AD42" s="67">
        <v>2.1459490740740741E-2</v>
      </c>
      <c r="AE42">
        <v>10</v>
      </c>
      <c r="AF42" s="67">
        <v>7.6888888888888882E-2</v>
      </c>
      <c r="AG42">
        <v>27</v>
      </c>
      <c r="AH42" s="67">
        <v>7.7361111111111117E-2</v>
      </c>
      <c r="AI42">
        <v>27</v>
      </c>
      <c r="AJ42" s="67">
        <v>0.10746296296296297</v>
      </c>
      <c r="AK42">
        <v>22</v>
      </c>
    </row>
    <row r="43" spans="1:37" x14ac:dyDescent="0.25">
      <c r="A43">
        <v>22</v>
      </c>
      <c r="B43">
        <v>64</v>
      </c>
      <c r="E43" t="s">
        <v>269</v>
      </c>
      <c r="G43">
        <v>1987</v>
      </c>
      <c r="I43" t="s">
        <v>222</v>
      </c>
      <c r="J43" t="s">
        <v>209</v>
      </c>
      <c r="K43" t="s">
        <v>209</v>
      </c>
      <c r="L43" s="67">
        <v>0.10819444444444444</v>
      </c>
      <c r="M43" s="67">
        <v>0</v>
      </c>
      <c r="N43" s="67">
        <v>0.10819444444444444</v>
      </c>
      <c r="O43" t="s">
        <v>270</v>
      </c>
      <c r="W43">
        <v>5</v>
      </c>
      <c r="Y43" t="s">
        <v>224</v>
      </c>
      <c r="Z43" s="67">
        <v>0</v>
      </c>
      <c r="AA43" s="67">
        <v>0.10819444444444444</v>
      </c>
      <c r="AB43" s="67">
        <v>2.1546296296296296E-2</v>
      </c>
      <c r="AC43">
        <v>18</v>
      </c>
      <c r="AD43" s="67">
        <v>2.3328703703703702E-2</v>
      </c>
      <c r="AE43">
        <v>20</v>
      </c>
      <c r="AF43" s="67">
        <v>7.6199074074074072E-2</v>
      </c>
      <c r="AG43">
        <v>26</v>
      </c>
      <c r="AH43" s="67">
        <v>7.7199074074074073E-2</v>
      </c>
      <c r="AI43">
        <v>26</v>
      </c>
      <c r="AJ43" s="67">
        <v>0.10819444444444444</v>
      </c>
      <c r="AK43">
        <v>23</v>
      </c>
    </row>
    <row r="44" spans="1:37" x14ac:dyDescent="0.25">
      <c r="A44">
        <v>23</v>
      </c>
      <c r="B44">
        <v>85</v>
      </c>
      <c r="E44" t="s">
        <v>101</v>
      </c>
      <c r="G44">
        <v>1971</v>
      </c>
      <c r="I44" t="s">
        <v>216</v>
      </c>
      <c r="J44" t="s">
        <v>209</v>
      </c>
      <c r="K44" t="s">
        <v>209</v>
      </c>
      <c r="L44" s="67">
        <v>0.10966203703703703</v>
      </c>
      <c r="M44" s="67">
        <v>0</v>
      </c>
      <c r="N44" s="67">
        <v>0.10966203703703703</v>
      </c>
      <c r="O44" t="s">
        <v>271</v>
      </c>
      <c r="W44">
        <v>5</v>
      </c>
      <c r="Y44" t="s">
        <v>233</v>
      </c>
      <c r="Z44" s="67">
        <v>0</v>
      </c>
      <c r="AA44" s="67">
        <v>0.10966203703703703</v>
      </c>
      <c r="AB44" s="67">
        <v>2.2222222222222223E-2</v>
      </c>
      <c r="AC44">
        <v>23</v>
      </c>
      <c r="AD44" s="67">
        <v>2.3864583333333331E-2</v>
      </c>
      <c r="AE44">
        <v>23</v>
      </c>
      <c r="AF44" s="67">
        <v>7.4467592592592599E-2</v>
      </c>
      <c r="AG44">
        <v>21</v>
      </c>
      <c r="AH44" s="67">
        <v>7.5527777777777777E-2</v>
      </c>
      <c r="AI44">
        <v>20</v>
      </c>
      <c r="AJ44" s="67">
        <v>0.10966203703703703</v>
      </c>
      <c r="AK44">
        <v>24</v>
      </c>
    </row>
    <row r="45" spans="1:37" x14ac:dyDescent="0.25">
      <c r="A45">
        <v>24</v>
      </c>
      <c r="B45">
        <v>76</v>
      </c>
      <c r="E45" t="s">
        <v>272</v>
      </c>
      <c r="G45">
        <v>1972</v>
      </c>
      <c r="I45" t="s">
        <v>252</v>
      </c>
      <c r="J45" t="s">
        <v>209</v>
      </c>
      <c r="K45" t="s">
        <v>209</v>
      </c>
      <c r="L45" s="67">
        <v>0.11052430555555555</v>
      </c>
      <c r="M45" s="67">
        <v>0</v>
      </c>
      <c r="N45" s="67">
        <v>0.11052430555555555</v>
      </c>
      <c r="O45" t="s">
        <v>273</v>
      </c>
      <c r="W45">
        <v>5</v>
      </c>
      <c r="Y45" t="s">
        <v>233</v>
      </c>
      <c r="Z45" s="67">
        <v>0</v>
      </c>
      <c r="AA45" s="67">
        <v>0.11052430555555555</v>
      </c>
      <c r="AB45" s="67">
        <v>2.4940972222222222E-2</v>
      </c>
      <c r="AC45">
        <v>53</v>
      </c>
      <c r="AD45" s="67">
        <v>2.6908564814814819E-2</v>
      </c>
      <c r="AE45">
        <v>49</v>
      </c>
      <c r="AF45" s="67">
        <v>7.5866898148148149E-2</v>
      </c>
      <c r="AG45">
        <v>25</v>
      </c>
      <c r="AH45" s="67">
        <v>7.6785879629629628E-2</v>
      </c>
      <c r="AI45">
        <v>24</v>
      </c>
      <c r="AJ45" s="67">
        <v>0.11052430555555555</v>
      </c>
      <c r="AK45">
        <v>25</v>
      </c>
    </row>
    <row r="46" spans="1:37" x14ac:dyDescent="0.25">
      <c r="A46">
        <v>25</v>
      </c>
      <c r="B46">
        <v>68</v>
      </c>
      <c r="E46" t="s">
        <v>274</v>
      </c>
      <c r="G46">
        <v>1979</v>
      </c>
      <c r="I46" t="s">
        <v>222</v>
      </c>
      <c r="J46" t="s">
        <v>209</v>
      </c>
      <c r="K46" t="s">
        <v>209</v>
      </c>
      <c r="L46" s="67">
        <v>0.11194212962962963</v>
      </c>
      <c r="M46" s="67">
        <v>0</v>
      </c>
      <c r="N46" s="67">
        <v>0.11194212962962963</v>
      </c>
      <c r="O46" t="s">
        <v>275</v>
      </c>
      <c r="W46">
        <v>5</v>
      </c>
      <c r="Y46" t="s">
        <v>233</v>
      </c>
      <c r="Z46" s="67">
        <v>0</v>
      </c>
      <c r="AA46" s="67">
        <v>0.11194212962962963</v>
      </c>
      <c r="AB46" s="67">
        <v>2.1734953703703704E-2</v>
      </c>
      <c r="AC46">
        <v>22</v>
      </c>
      <c r="AD46" s="67">
        <v>2.3547453703703702E-2</v>
      </c>
      <c r="AE46">
        <v>22</v>
      </c>
      <c r="AF46" s="67">
        <v>7.4386574074074077E-2</v>
      </c>
      <c r="AG46">
        <v>19</v>
      </c>
      <c r="AH46" s="67">
        <v>7.5559027777777774E-2</v>
      </c>
      <c r="AI46">
        <v>21</v>
      </c>
      <c r="AJ46" s="67">
        <v>0.11194212962962963</v>
      </c>
      <c r="AK46">
        <v>26</v>
      </c>
    </row>
    <row r="47" spans="1:37" x14ac:dyDescent="0.25">
      <c r="A47">
        <v>26</v>
      </c>
      <c r="B47">
        <v>51</v>
      </c>
      <c r="E47" t="s">
        <v>276</v>
      </c>
      <c r="G47">
        <v>1980</v>
      </c>
      <c r="I47" t="s">
        <v>213</v>
      </c>
      <c r="J47" t="s">
        <v>209</v>
      </c>
      <c r="K47" t="s">
        <v>209</v>
      </c>
      <c r="L47" s="67">
        <v>0.11195717592592593</v>
      </c>
      <c r="M47" s="67">
        <v>0</v>
      </c>
      <c r="N47" s="67">
        <v>0.11195717592592593</v>
      </c>
      <c r="O47" t="s">
        <v>277</v>
      </c>
      <c r="W47">
        <v>5</v>
      </c>
      <c r="Y47" t="s">
        <v>278</v>
      </c>
      <c r="Z47" s="67">
        <v>0</v>
      </c>
      <c r="AA47" s="67">
        <v>0.11195717592592593</v>
      </c>
      <c r="AB47" s="67">
        <v>2.359953703703704E-2</v>
      </c>
      <c r="AC47">
        <v>38</v>
      </c>
      <c r="AD47" s="67">
        <v>2.5101851851851851E-2</v>
      </c>
      <c r="AE47">
        <v>32</v>
      </c>
      <c r="AF47" s="67">
        <v>8.0017361111111115E-2</v>
      </c>
      <c r="AG47">
        <v>35</v>
      </c>
      <c r="AH47" s="67">
        <v>8.0843750000000006E-2</v>
      </c>
      <c r="AI47">
        <v>35</v>
      </c>
      <c r="AJ47" s="67">
        <v>0.11195717592592593</v>
      </c>
      <c r="AK47">
        <v>27</v>
      </c>
    </row>
    <row r="48" spans="1:37" x14ac:dyDescent="0.25">
      <c r="A48">
        <v>27</v>
      </c>
      <c r="B48">
        <v>89</v>
      </c>
      <c r="E48" t="s">
        <v>279</v>
      </c>
      <c r="G48">
        <v>1996</v>
      </c>
      <c r="I48" t="s">
        <v>280</v>
      </c>
      <c r="L48" s="67">
        <v>0.11225462962962962</v>
      </c>
      <c r="M48" s="67">
        <v>0</v>
      </c>
      <c r="N48" s="67">
        <v>0.11225462962962962</v>
      </c>
      <c r="O48" t="s">
        <v>281</v>
      </c>
      <c r="W48">
        <v>5</v>
      </c>
      <c r="Y48" t="s">
        <v>176</v>
      </c>
      <c r="Z48" s="67">
        <v>0</v>
      </c>
      <c r="AA48" s="67">
        <v>0.11225462962962962</v>
      </c>
      <c r="AB48" s="67">
        <v>2.4560185185185185E-2</v>
      </c>
      <c r="AC48">
        <v>51</v>
      </c>
      <c r="AD48" s="67">
        <v>2.5960648148148149E-2</v>
      </c>
      <c r="AE48">
        <v>40</v>
      </c>
      <c r="AF48" s="67">
        <v>7.7251157407407414E-2</v>
      </c>
      <c r="AG48">
        <v>28</v>
      </c>
      <c r="AH48" s="67">
        <v>7.8069444444444455E-2</v>
      </c>
      <c r="AI48">
        <v>28</v>
      </c>
      <c r="AJ48" s="67">
        <v>0.11225462962962962</v>
      </c>
      <c r="AK48">
        <v>28</v>
      </c>
    </row>
    <row r="49" spans="1:37" x14ac:dyDescent="0.25">
      <c r="A49">
        <v>28</v>
      </c>
      <c r="B49">
        <v>104</v>
      </c>
      <c r="E49" t="s">
        <v>282</v>
      </c>
      <c r="I49" t="s">
        <v>33</v>
      </c>
      <c r="L49" s="67">
        <v>0.11234259259259259</v>
      </c>
      <c r="M49" s="67">
        <v>0</v>
      </c>
      <c r="N49" s="67">
        <v>0.11234259259259259</v>
      </c>
      <c r="O49" t="s">
        <v>283</v>
      </c>
      <c r="W49">
        <v>5</v>
      </c>
      <c r="Y49" t="s">
        <v>220</v>
      </c>
      <c r="Z49" s="67">
        <v>0</v>
      </c>
      <c r="AA49" s="67">
        <v>0.11234259259259259</v>
      </c>
      <c r="AB49" s="67">
        <v>2.4456018518518519E-2</v>
      </c>
      <c r="AC49">
        <v>50</v>
      </c>
      <c r="AD49" s="67">
        <v>2.6146990740740738E-2</v>
      </c>
      <c r="AE49">
        <v>42</v>
      </c>
      <c r="AF49" s="67">
        <v>7.879745370370371E-2</v>
      </c>
      <c r="AG49">
        <v>30</v>
      </c>
      <c r="AH49" s="67">
        <v>7.9374999999999987E-2</v>
      </c>
      <c r="AI49">
        <v>30</v>
      </c>
      <c r="AJ49" s="67">
        <v>0.11234259259259259</v>
      </c>
      <c r="AK49">
        <v>29</v>
      </c>
    </row>
    <row r="50" spans="1:37" x14ac:dyDescent="0.25">
      <c r="A50">
        <v>29</v>
      </c>
      <c r="B50">
        <v>106</v>
      </c>
      <c r="E50" t="s">
        <v>284</v>
      </c>
      <c r="I50" t="s">
        <v>33</v>
      </c>
      <c r="L50" s="67">
        <v>0.11348611111111111</v>
      </c>
      <c r="M50" s="67">
        <v>0</v>
      </c>
      <c r="N50" s="67">
        <v>0.11348611111111111</v>
      </c>
      <c r="O50" t="s">
        <v>285</v>
      </c>
      <c r="W50">
        <v>5</v>
      </c>
      <c r="Y50" t="s">
        <v>220</v>
      </c>
      <c r="Z50" s="67">
        <v>0</v>
      </c>
      <c r="AA50" s="67">
        <v>0.11348611111111111</v>
      </c>
      <c r="AB50" s="67">
        <v>2.3092592592592592E-2</v>
      </c>
      <c r="AC50">
        <v>30</v>
      </c>
      <c r="AD50" s="67">
        <v>2.4259259259259258E-2</v>
      </c>
      <c r="AE50">
        <v>25</v>
      </c>
      <c r="AF50" s="67">
        <v>7.8820601851851857E-2</v>
      </c>
      <c r="AG50">
        <v>31</v>
      </c>
      <c r="AH50" s="67">
        <v>7.9313657407407409E-2</v>
      </c>
      <c r="AI50">
        <v>29</v>
      </c>
      <c r="AJ50" s="67">
        <v>0.11348611111111111</v>
      </c>
      <c r="AK50">
        <v>30</v>
      </c>
    </row>
    <row r="51" spans="1:37" x14ac:dyDescent="0.25">
      <c r="A51">
        <v>30</v>
      </c>
      <c r="B51">
        <v>102</v>
      </c>
      <c r="E51" t="s">
        <v>286</v>
      </c>
      <c r="I51" t="s">
        <v>33</v>
      </c>
      <c r="L51" s="67">
        <v>0.11397800925925926</v>
      </c>
      <c r="M51" s="67">
        <v>0</v>
      </c>
      <c r="N51" s="67">
        <v>0.11397800925925926</v>
      </c>
      <c r="O51" t="s">
        <v>287</v>
      </c>
      <c r="W51">
        <v>5</v>
      </c>
      <c r="Y51" t="s">
        <v>220</v>
      </c>
      <c r="Z51" s="67">
        <v>0</v>
      </c>
      <c r="AA51" s="67">
        <v>0.11397800925925926</v>
      </c>
      <c r="AB51" s="67">
        <v>2.0087962962962964E-2</v>
      </c>
      <c r="AC51">
        <v>12</v>
      </c>
      <c r="AD51" s="67">
        <v>2.2206018518518517E-2</v>
      </c>
      <c r="AE51">
        <v>12</v>
      </c>
      <c r="AF51" s="67">
        <v>7.5704861111111119E-2</v>
      </c>
      <c r="AG51">
        <v>24</v>
      </c>
      <c r="AH51" s="67">
        <v>7.6241898148148149E-2</v>
      </c>
      <c r="AI51">
        <v>23</v>
      </c>
      <c r="AJ51" s="67">
        <v>0.11397800925925926</v>
      </c>
      <c r="AK51">
        <v>31</v>
      </c>
    </row>
    <row r="52" spans="1:37" x14ac:dyDescent="0.25">
      <c r="A52">
        <v>31</v>
      </c>
      <c r="B52">
        <v>49</v>
      </c>
      <c r="E52" t="s">
        <v>288</v>
      </c>
      <c r="G52">
        <v>1983</v>
      </c>
      <c r="I52" t="s">
        <v>222</v>
      </c>
      <c r="J52" t="s">
        <v>209</v>
      </c>
      <c r="K52" t="s">
        <v>209</v>
      </c>
      <c r="L52" s="67">
        <v>0.11488773148148147</v>
      </c>
      <c r="M52" s="67">
        <v>0</v>
      </c>
      <c r="N52" s="67">
        <v>0.11488773148148147</v>
      </c>
      <c r="O52" t="s">
        <v>289</v>
      </c>
      <c r="W52">
        <v>5</v>
      </c>
      <c r="Y52" t="s">
        <v>224</v>
      </c>
      <c r="Z52" s="67">
        <v>0</v>
      </c>
      <c r="AA52" s="67">
        <v>0.11488773148148147</v>
      </c>
      <c r="AB52" s="67">
        <v>2.0945601851851851E-2</v>
      </c>
      <c r="AC52">
        <v>16</v>
      </c>
      <c r="AD52" s="67">
        <v>2.3297453703703702E-2</v>
      </c>
      <c r="AE52">
        <v>19</v>
      </c>
      <c r="AF52" s="67">
        <v>7.8498842592592599E-2</v>
      </c>
      <c r="AG52">
        <v>29</v>
      </c>
      <c r="AH52" s="67">
        <v>7.9521990740740733E-2</v>
      </c>
      <c r="AI52">
        <v>31</v>
      </c>
      <c r="AJ52" s="67">
        <v>0.11488773148148147</v>
      </c>
      <c r="AK52">
        <v>32</v>
      </c>
    </row>
    <row r="53" spans="1:37" x14ac:dyDescent="0.25">
      <c r="A53">
        <v>32</v>
      </c>
      <c r="B53">
        <v>21</v>
      </c>
      <c r="E53" t="s">
        <v>290</v>
      </c>
      <c r="G53">
        <v>1986</v>
      </c>
      <c r="I53" t="s">
        <v>222</v>
      </c>
      <c r="J53" t="s">
        <v>209</v>
      </c>
      <c r="K53" t="s">
        <v>209</v>
      </c>
      <c r="L53" s="67">
        <v>0.11680787037037037</v>
      </c>
      <c r="M53" s="67">
        <v>0</v>
      </c>
      <c r="N53" s="67">
        <v>0.11680787037037037</v>
      </c>
      <c r="O53" t="s">
        <v>291</v>
      </c>
      <c r="W53">
        <v>5</v>
      </c>
      <c r="Y53" t="s">
        <v>224</v>
      </c>
      <c r="Z53" s="67">
        <v>0</v>
      </c>
      <c r="AA53" s="67">
        <v>0.11680787037037037</v>
      </c>
      <c r="AB53" s="67">
        <v>2.4452546296296295E-2</v>
      </c>
      <c r="AC53">
        <v>49</v>
      </c>
      <c r="AD53" s="67">
        <v>2.7231481481481482E-2</v>
      </c>
      <c r="AE53">
        <v>52</v>
      </c>
      <c r="AF53" s="67">
        <v>7.998726851851852E-2</v>
      </c>
      <c r="AG53">
        <v>34</v>
      </c>
      <c r="AH53" s="67">
        <v>8.0840277777777775E-2</v>
      </c>
      <c r="AI53">
        <v>34</v>
      </c>
      <c r="AJ53" s="67">
        <v>0.11680787037037037</v>
      </c>
      <c r="AK53">
        <v>33</v>
      </c>
    </row>
    <row r="54" spans="1:37" x14ac:dyDescent="0.25">
      <c r="A54">
        <v>33</v>
      </c>
      <c r="B54">
        <v>48</v>
      </c>
      <c r="E54" t="s">
        <v>292</v>
      </c>
      <c r="G54">
        <v>1985</v>
      </c>
      <c r="I54" t="s">
        <v>213</v>
      </c>
      <c r="J54" t="s">
        <v>209</v>
      </c>
      <c r="K54" t="s">
        <v>209</v>
      </c>
      <c r="L54" s="67">
        <v>0.11768518518518518</v>
      </c>
      <c r="M54" s="67">
        <v>0</v>
      </c>
      <c r="N54" s="67">
        <v>0.11768518518518518</v>
      </c>
      <c r="O54" t="s">
        <v>293</v>
      </c>
      <c r="W54">
        <v>5</v>
      </c>
      <c r="Y54" t="s">
        <v>224</v>
      </c>
      <c r="Z54" s="67">
        <v>0</v>
      </c>
      <c r="AA54" s="67">
        <v>0.11768518518518518</v>
      </c>
      <c r="AB54" s="67">
        <v>2.3935185185185184E-2</v>
      </c>
      <c r="AC54">
        <v>42</v>
      </c>
      <c r="AD54" s="67">
        <v>2.573148148148148E-2</v>
      </c>
      <c r="AE54">
        <v>39</v>
      </c>
      <c r="AF54" s="67">
        <v>8.4056712962962965E-2</v>
      </c>
      <c r="AG54">
        <v>46</v>
      </c>
      <c r="AH54" s="67">
        <v>8.5506944444444441E-2</v>
      </c>
      <c r="AI54">
        <v>46</v>
      </c>
      <c r="AJ54" s="67">
        <v>0.11768518518518518</v>
      </c>
      <c r="AK54">
        <v>34</v>
      </c>
    </row>
    <row r="55" spans="1:37" x14ac:dyDescent="0.25">
      <c r="A55">
        <v>34</v>
      </c>
      <c r="B55">
        <v>83</v>
      </c>
      <c r="E55" t="s">
        <v>294</v>
      </c>
      <c r="G55">
        <v>1976</v>
      </c>
      <c r="I55" t="s">
        <v>213</v>
      </c>
      <c r="J55" t="s">
        <v>209</v>
      </c>
      <c r="K55" t="s">
        <v>209</v>
      </c>
      <c r="L55" s="67">
        <v>0.11790509259259259</v>
      </c>
      <c r="M55" s="67">
        <v>0</v>
      </c>
      <c r="N55" s="67">
        <v>0.11790509259259259</v>
      </c>
      <c r="O55" t="s">
        <v>295</v>
      </c>
      <c r="W55">
        <v>5</v>
      </c>
      <c r="Y55" t="s">
        <v>233</v>
      </c>
      <c r="Z55" s="67">
        <v>0</v>
      </c>
      <c r="AA55" s="67">
        <v>0.11790509259259259</v>
      </c>
      <c r="AB55" s="67">
        <v>2.4228009259259262E-2</v>
      </c>
      <c r="AC55">
        <v>46</v>
      </c>
      <c r="AD55" s="67">
        <v>2.6883101851851849E-2</v>
      </c>
      <c r="AE55">
        <v>48</v>
      </c>
      <c r="AF55" s="67">
        <v>7.8924768518518526E-2</v>
      </c>
      <c r="AG55">
        <v>32</v>
      </c>
      <c r="AH55" s="67">
        <v>8.0663194444444447E-2</v>
      </c>
      <c r="AI55">
        <v>33</v>
      </c>
      <c r="AJ55" s="67">
        <v>0.11790509259259259</v>
      </c>
      <c r="AK55">
        <v>35</v>
      </c>
    </row>
    <row r="56" spans="1:37" x14ac:dyDescent="0.25">
      <c r="A56">
        <v>35</v>
      </c>
      <c r="B56">
        <v>78</v>
      </c>
      <c r="E56" t="s">
        <v>296</v>
      </c>
      <c r="G56">
        <v>1959</v>
      </c>
      <c r="I56" t="s">
        <v>297</v>
      </c>
      <c r="J56" t="s">
        <v>209</v>
      </c>
      <c r="K56" t="s">
        <v>209</v>
      </c>
      <c r="L56" s="67">
        <v>0.1179386574074074</v>
      </c>
      <c r="M56" s="67">
        <v>0</v>
      </c>
      <c r="N56" s="67">
        <v>0.1179386574074074</v>
      </c>
      <c r="O56" t="s">
        <v>298</v>
      </c>
      <c r="W56">
        <v>5</v>
      </c>
      <c r="Y56" t="s">
        <v>299</v>
      </c>
      <c r="Z56" s="67">
        <v>0</v>
      </c>
      <c r="AA56" s="67">
        <v>0.1179386574074074</v>
      </c>
      <c r="AB56" s="67">
        <v>2.3038194444444441E-2</v>
      </c>
      <c r="AC56">
        <v>27</v>
      </c>
      <c r="AD56" s="67">
        <v>2.4677083333333332E-2</v>
      </c>
      <c r="AE56">
        <v>27</v>
      </c>
      <c r="AF56" s="67">
        <v>8.0846064814814822E-2</v>
      </c>
      <c r="AG56">
        <v>36</v>
      </c>
      <c r="AH56" s="67">
        <v>8.1655092592592585E-2</v>
      </c>
      <c r="AI56">
        <v>36</v>
      </c>
      <c r="AJ56" s="67">
        <v>0.1179386574074074</v>
      </c>
      <c r="AK56">
        <v>36</v>
      </c>
    </row>
    <row r="57" spans="1:37" x14ac:dyDescent="0.25">
      <c r="A57">
        <v>36</v>
      </c>
      <c r="B57">
        <v>36</v>
      </c>
      <c r="E57" t="s">
        <v>300</v>
      </c>
      <c r="G57">
        <v>1979</v>
      </c>
      <c r="I57" t="s">
        <v>252</v>
      </c>
      <c r="J57" t="s">
        <v>209</v>
      </c>
      <c r="K57" t="s">
        <v>209</v>
      </c>
      <c r="L57" s="67">
        <v>0.11821527777777778</v>
      </c>
      <c r="M57" s="67">
        <v>0</v>
      </c>
      <c r="N57" s="67">
        <v>0.11821527777777778</v>
      </c>
      <c r="O57" t="s">
        <v>301</v>
      </c>
      <c r="W57">
        <v>5</v>
      </c>
      <c r="Y57" t="s">
        <v>233</v>
      </c>
      <c r="Z57" s="67">
        <v>0</v>
      </c>
      <c r="AA57" s="67">
        <v>0.11821527777777778</v>
      </c>
      <c r="AB57" s="67">
        <v>2.6618055555555551E-2</v>
      </c>
      <c r="AC57">
        <v>63</v>
      </c>
      <c r="AD57" s="67">
        <v>2.8347222222222222E-2</v>
      </c>
      <c r="AE57">
        <v>59</v>
      </c>
      <c r="AF57" s="67">
        <v>8.5047453703703701E-2</v>
      </c>
      <c r="AG57">
        <v>49</v>
      </c>
      <c r="AH57" s="67">
        <v>8.5966435185185194E-2</v>
      </c>
      <c r="AI57">
        <v>47</v>
      </c>
      <c r="AJ57" s="67">
        <v>0.11821527777777778</v>
      </c>
      <c r="AK57">
        <v>37</v>
      </c>
    </row>
    <row r="58" spans="1:37" x14ac:dyDescent="0.25">
      <c r="A58">
        <v>37</v>
      </c>
      <c r="B58">
        <v>33</v>
      </c>
      <c r="E58" t="s">
        <v>302</v>
      </c>
      <c r="G58">
        <v>1975</v>
      </c>
      <c r="I58" t="s">
        <v>222</v>
      </c>
      <c r="J58" t="s">
        <v>209</v>
      </c>
      <c r="K58" t="s">
        <v>209</v>
      </c>
      <c r="L58" s="67">
        <v>0.1184837962962963</v>
      </c>
      <c r="M58" s="67">
        <v>0</v>
      </c>
      <c r="N58" s="67">
        <v>0.1184837962962963</v>
      </c>
      <c r="O58" t="s">
        <v>303</v>
      </c>
      <c r="W58">
        <v>5</v>
      </c>
      <c r="Y58" t="s">
        <v>233</v>
      </c>
      <c r="Z58" s="67">
        <v>0</v>
      </c>
      <c r="AA58" s="67">
        <v>0.1184837962962963</v>
      </c>
      <c r="AB58" s="67">
        <v>2.3854166666666666E-2</v>
      </c>
      <c r="AC58">
        <v>41</v>
      </c>
      <c r="AD58" s="67">
        <v>2.5579861111111112E-2</v>
      </c>
      <c r="AE58">
        <v>37</v>
      </c>
      <c r="AF58" s="67">
        <v>7.9129629629629619E-2</v>
      </c>
      <c r="AG58">
        <v>33</v>
      </c>
      <c r="AH58" s="67">
        <v>7.9967592592592604E-2</v>
      </c>
      <c r="AI58">
        <v>32</v>
      </c>
      <c r="AJ58" s="67">
        <v>0.1184837962962963</v>
      </c>
      <c r="AK58">
        <v>38</v>
      </c>
    </row>
    <row r="59" spans="1:37" x14ac:dyDescent="0.25">
      <c r="A59">
        <v>38</v>
      </c>
      <c r="B59">
        <v>23</v>
      </c>
      <c r="E59" t="s">
        <v>207</v>
      </c>
      <c r="G59">
        <v>1969</v>
      </c>
      <c r="I59" t="s">
        <v>208</v>
      </c>
      <c r="J59" t="s">
        <v>209</v>
      </c>
      <c r="K59" t="s">
        <v>209</v>
      </c>
      <c r="L59" s="67">
        <v>0.1191099537037037</v>
      </c>
      <c r="M59" s="67">
        <v>0</v>
      </c>
      <c r="N59" s="67">
        <v>0.1191099537037037</v>
      </c>
      <c r="O59" t="s">
        <v>304</v>
      </c>
      <c r="W59">
        <v>5</v>
      </c>
      <c r="Y59" t="s">
        <v>176</v>
      </c>
      <c r="Z59" s="67">
        <v>0</v>
      </c>
      <c r="AA59" s="67">
        <v>0.1191099537037037</v>
      </c>
      <c r="AB59" s="67">
        <v>2.0663194444444446E-2</v>
      </c>
      <c r="AC59">
        <v>13</v>
      </c>
      <c r="AD59" s="67">
        <v>2.2494212962962962E-2</v>
      </c>
      <c r="AE59">
        <v>14</v>
      </c>
      <c r="AF59" s="67">
        <v>7.5562499999999991E-2</v>
      </c>
      <c r="AG59">
        <v>23</v>
      </c>
      <c r="AH59" s="67">
        <v>7.6803240740740741E-2</v>
      </c>
      <c r="AI59">
        <v>25</v>
      </c>
      <c r="AJ59" s="67">
        <v>0.1191099537037037</v>
      </c>
      <c r="AK59">
        <v>39</v>
      </c>
    </row>
    <row r="60" spans="1:37" x14ac:dyDescent="0.25">
      <c r="A60">
        <v>39</v>
      </c>
      <c r="B60">
        <v>101</v>
      </c>
      <c r="E60" t="s">
        <v>305</v>
      </c>
      <c r="I60" t="s">
        <v>33</v>
      </c>
      <c r="L60" s="67">
        <v>0.11932754629629629</v>
      </c>
      <c r="M60" s="67">
        <v>0</v>
      </c>
      <c r="N60" s="67">
        <v>0.11932754629629629</v>
      </c>
      <c r="O60" t="s">
        <v>306</v>
      </c>
      <c r="W60">
        <v>5</v>
      </c>
      <c r="Y60" t="s">
        <v>220</v>
      </c>
      <c r="Z60" s="67">
        <v>0</v>
      </c>
      <c r="AA60" s="67">
        <v>0.11932754629629629</v>
      </c>
      <c r="AB60" s="67">
        <v>2.6674768518518521E-2</v>
      </c>
      <c r="AC60">
        <v>64</v>
      </c>
      <c r="AD60" s="67">
        <v>2.8755787037037035E-2</v>
      </c>
      <c r="AE60">
        <v>61</v>
      </c>
      <c r="AF60" s="67">
        <v>8.1981481481481489E-2</v>
      </c>
      <c r="AG60">
        <v>38</v>
      </c>
      <c r="AH60" s="67">
        <v>8.2820601851851847E-2</v>
      </c>
      <c r="AI60">
        <v>38</v>
      </c>
      <c r="AJ60" s="67">
        <v>0.11932754629629629</v>
      </c>
      <c r="AK60">
        <v>40</v>
      </c>
    </row>
    <row r="61" spans="1:37" x14ac:dyDescent="0.25">
      <c r="A61">
        <v>40</v>
      </c>
      <c r="B61">
        <v>55</v>
      </c>
      <c r="E61" t="s">
        <v>307</v>
      </c>
      <c r="G61">
        <v>1970</v>
      </c>
      <c r="I61" t="s">
        <v>213</v>
      </c>
      <c r="J61" t="s">
        <v>209</v>
      </c>
      <c r="K61" t="s">
        <v>209</v>
      </c>
      <c r="L61" s="67">
        <v>0.11946412037037037</v>
      </c>
      <c r="M61" s="67">
        <v>0</v>
      </c>
      <c r="N61" s="67">
        <v>0.11946412037037037</v>
      </c>
      <c r="O61" t="s">
        <v>308</v>
      </c>
      <c r="W61">
        <v>5</v>
      </c>
      <c r="Y61" t="s">
        <v>233</v>
      </c>
      <c r="Z61" s="67">
        <v>0</v>
      </c>
      <c r="AA61" s="67">
        <v>0.11946412037037037</v>
      </c>
      <c r="AB61" s="67">
        <v>2.8170138888888887E-2</v>
      </c>
      <c r="AC61">
        <v>71</v>
      </c>
      <c r="AD61" s="67">
        <v>3.0395833333333334E-2</v>
      </c>
      <c r="AE61">
        <v>68</v>
      </c>
      <c r="AF61" s="67">
        <v>8.376851851851852E-2</v>
      </c>
      <c r="AG61">
        <v>45</v>
      </c>
      <c r="AH61" s="67">
        <v>8.4913194444444451E-2</v>
      </c>
      <c r="AI61">
        <v>44</v>
      </c>
      <c r="AJ61" s="67">
        <v>0.11946412037037037</v>
      </c>
      <c r="AK61">
        <v>41</v>
      </c>
    </row>
    <row r="62" spans="1:37" x14ac:dyDescent="0.25">
      <c r="A62">
        <v>41</v>
      </c>
      <c r="B62">
        <v>66</v>
      </c>
      <c r="E62" t="s">
        <v>309</v>
      </c>
      <c r="G62">
        <v>1986</v>
      </c>
      <c r="I62" t="s">
        <v>213</v>
      </c>
      <c r="J62" t="s">
        <v>209</v>
      </c>
      <c r="K62" t="s">
        <v>209</v>
      </c>
      <c r="L62" s="67">
        <v>0.1204548611111111</v>
      </c>
      <c r="M62" s="67">
        <v>0</v>
      </c>
      <c r="N62" s="67">
        <v>0.1204548611111111</v>
      </c>
      <c r="O62" t="s">
        <v>310</v>
      </c>
      <c r="W62">
        <v>5</v>
      </c>
      <c r="Y62" t="s">
        <v>224</v>
      </c>
      <c r="Z62" s="67">
        <v>0</v>
      </c>
      <c r="AA62" s="67">
        <v>0.1204548611111111</v>
      </c>
      <c r="AB62" s="67">
        <v>2.334953703703704E-2</v>
      </c>
      <c r="AC62">
        <v>35</v>
      </c>
      <c r="AD62" s="67">
        <v>2.5194444444444446E-2</v>
      </c>
      <c r="AE62">
        <v>34</v>
      </c>
      <c r="AF62" s="67">
        <v>8.5636574074074087E-2</v>
      </c>
      <c r="AG62">
        <v>52</v>
      </c>
      <c r="AH62" s="67">
        <v>8.6826388888888884E-2</v>
      </c>
      <c r="AI62">
        <v>53</v>
      </c>
      <c r="AJ62" s="67">
        <v>0.1204548611111111</v>
      </c>
      <c r="AK62">
        <v>42</v>
      </c>
    </row>
    <row r="63" spans="1:37" x14ac:dyDescent="0.25">
      <c r="A63">
        <v>42</v>
      </c>
      <c r="B63">
        <v>69</v>
      </c>
      <c r="E63" t="s">
        <v>311</v>
      </c>
      <c r="G63">
        <v>1979</v>
      </c>
      <c r="I63" t="s">
        <v>312</v>
      </c>
      <c r="J63" t="s">
        <v>209</v>
      </c>
      <c r="K63" t="s">
        <v>209</v>
      </c>
      <c r="L63" s="67">
        <v>0.12128935185185186</v>
      </c>
      <c r="M63" s="67">
        <v>0</v>
      </c>
      <c r="N63" s="67">
        <v>0.12128935185185186</v>
      </c>
      <c r="O63" t="s">
        <v>313</v>
      </c>
      <c r="W63">
        <v>5</v>
      </c>
      <c r="Y63" t="s">
        <v>233</v>
      </c>
      <c r="Z63" s="67">
        <v>0</v>
      </c>
      <c r="AA63" s="67">
        <v>0.12128935185185186</v>
      </c>
      <c r="AB63" s="67">
        <v>2.5148148148148145E-2</v>
      </c>
      <c r="AC63">
        <v>58</v>
      </c>
      <c r="AD63" s="67">
        <v>2.7277777777777779E-2</v>
      </c>
      <c r="AE63">
        <v>53</v>
      </c>
      <c r="AF63" s="67">
        <v>8.5612268518518511E-2</v>
      </c>
      <c r="AG63">
        <v>51</v>
      </c>
      <c r="AH63" s="67">
        <v>8.6498842592592592E-2</v>
      </c>
      <c r="AI63">
        <v>51</v>
      </c>
      <c r="AJ63" s="67">
        <v>0.12128935185185186</v>
      </c>
      <c r="AK63">
        <v>43</v>
      </c>
    </row>
    <row r="64" spans="1:37" x14ac:dyDescent="0.25">
      <c r="A64">
        <v>43</v>
      </c>
      <c r="B64">
        <v>26</v>
      </c>
      <c r="E64" t="s">
        <v>314</v>
      </c>
      <c r="G64">
        <v>1971</v>
      </c>
      <c r="I64" t="s">
        <v>222</v>
      </c>
      <c r="J64" t="s">
        <v>209</v>
      </c>
      <c r="K64" t="s">
        <v>209</v>
      </c>
      <c r="L64" s="67">
        <v>0.12145138888888889</v>
      </c>
      <c r="M64" s="67">
        <v>0</v>
      </c>
      <c r="N64" s="67">
        <v>0.12145138888888889</v>
      </c>
      <c r="O64" t="s">
        <v>315</v>
      </c>
      <c r="W64">
        <v>5</v>
      </c>
      <c r="Y64" t="s">
        <v>233</v>
      </c>
      <c r="Z64" s="67">
        <v>0</v>
      </c>
      <c r="AA64" s="67">
        <v>0.12145138888888889</v>
      </c>
      <c r="AB64" s="67">
        <v>2.6952546296296297E-2</v>
      </c>
      <c r="AC64">
        <v>67</v>
      </c>
      <c r="AD64" s="67">
        <v>2.9314814814814811E-2</v>
      </c>
      <c r="AE64">
        <v>65</v>
      </c>
      <c r="AF64" s="67">
        <v>8.1017361111111116E-2</v>
      </c>
      <c r="AG64">
        <v>37</v>
      </c>
      <c r="AH64" s="67">
        <v>8.2199074074074077E-2</v>
      </c>
      <c r="AI64">
        <v>37</v>
      </c>
      <c r="AJ64" s="67">
        <v>0.12145138888888889</v>
      </c>
      <c r="AK64">
        <v>44</v>
      </c>
    </row>
    <row r="65" spans="1:37" x14ac:dyDescent="0.25">
      <c r="A65">
        <v>44</v>
      </c>
      <c r="B65">
        <v>100</v>
      </c>
      <c r="E65" t="s">
        <v>316</v>
      </c>
      <c r="I65" t="s">
        <v>33</v>
      </c>
      <c r="L65" s="67">
        <v>0.12155671296296296</v>
      </c>
      <c r="M65" s="67">
        <v>0</v>
      </c>
      <c r="N65" s="67">
        <v>0.12155671296296296</v>
      </c>
      <c r="O65" t="s">
        <v>317</v>
      </c>
      <c r="W65">
        <v>5</v>
      </c>
      <c r="Y65" t="s">
        <v>220</v>
      </c>
      <c r="Z65" s="67">
        <v>0</v>
      </c>
      <c r="AA65" s="67">
        <v>0.12155671296296296</v>
      </c>
      <c r="AB65" s="67">
        <v>2.431712962962963E-2</v>
      </c>
      <c r="AC65">
        <v>47</v>
      </c>
      <c r="AD65" s="67">
        <v>2.6517361111111113E-2</v>
      </c>
      <c r="AE65">
        <v>44</v>
      </c>
      <c r="AF65" s="67">
        <v>8.5923611111111117E-2</v>
      </c>
      <c r="AG65">
        <v>54</v>
      </c>
      <c r="AH65" s="67">
        <v>8.66863425925926E-2</v>
      </c>
      <c r="AI65">
        <v>52</v>
      </c>
      <c r="AJ65" s="67">
        <v>0.12155671296296296</v>
      </c>
      <c r="AK65">
        <v>45</v>
      </c>
    </row>
    <row r="66" spans="1:37" x14ac:dyDescent="0.25">
      <c r="A66">
        <v>45</v>
      </c>
      <c r="B66">
        <v>40</v>
      </c>
      <c r="E66" t="s">
        <v>318</v>
      </c>
      <c r="G66">
        <v>1981</v>
      </c>
      <c r="I66" t="s">
        <v>222</v>
      </c>
      <c r="J66" t="s">
        <v>209</v>
      </c>
      <c r="K66" t="s">
        <v>209</v>
      </c>
      <c r="L66" s="67">
        <v>0.12188541666666668</v>
      </c>
      <c r="M66" s="67">
        <v>0</v>
      </c>
      <c r="N66" s="67">
        <v>0.12188541666666668</v>
      </c>
      <c r="O66" t="s">
        <v>319</v>
      </c>
      <c r="W66">
        <v>5</v>
      </c>
      <c r="Y66" t="s">
        <v>224</v>
      </c>
      <c r="Z66" s="67">
        <v>0</v>
      </c>
      <c r="AA66" s="67">
        <v>0.12188541666666668</v>
      </c>
      <c r="AB66" s="67">
        <v>2.3041666666666669E-2</v>
      </c>
      <c r="AC66">
        <v>28</v>
      </c>
      <c r="AD66" s="67">
        <v>2.5628472222222223E-2</v>
      </c>
      <c r="AE66">
        <v>38</v>
      </c>
      <c r="AF66" s="67">
        <v>8.2329861111111111E-2</v>
      </c>
      <c r="AG66">
        <v>39</v>
      </c>
      <c r="AH66" s="67">
        <v>8.3384259259259255E-2</v>
      </c>
      <c r="AI66">
        <v>39</v>
      </c>
      <c r="AJ66" s="67">
        <v>0.12188541666666668</v>
      </c>
      <c r="AK66">
        <v>46</v>
      </c>
    </row>
    <row r="67" spans="1:37" x14ac:dyDescent="0.25">
      <c r="A67">
        <v>46</v>
      </c>
      <c r="B67">
        <v>43</v>
      </c>
      <c r="E67" t="s">
        <v>57</v>
      </c>
      <c r="G67">
        <v>1983</v>
      </c>
      <c r="I67" t="s">
        <v>213</v>
      </c>
      <c r="J67" t="s">
        <v>209</v>
      </c>
      <c r="K67" t="s">
        <v>209</v>
      </c>
      <c r="L67" s="67">
        <v>0.12244791666666667</v>
      </c>
      <c r="M67" s="67">
        <v>0</v>
      </c>
      <c r="N67" s="67">
        <v>0.12244791666666667</v>
      </c>
      <c r="O67" t="s">
        <v>320</v>
      </c>
      <c r="W67">
        <v>5</v>
      </c>
      <c r="Y67" t="s">
        <v>224</v>
      </c>
      <c r="Z67" s="67">
        <v>0</v>
      </c>
      <c r="AA67" s="67">
        <v>0.12244791666666667</v>
      </c>
      <c r="AB67" s="67">
        <v>2.3986111111111111E-2</v>
      </c>
      <c r="AC67">
        <v>44</v>
      </c>
      <c r="AD67" s="67">
        <v>2.6527777777777779E-2</v>
      </c>
      <c r="AE67">
        <v>45</v>
      </c>
      <c r="AF67" s="67">
        <v>8.447800925925926E-2</v>
      </c>
      <c r="AG67">
        <v>47</v>
      </c>
      <c r="AH67" s="67">
        <v>8.5976851851851846E-2</v>
      </c>
      <c r="AI67">
        <v>48</v>
      </c>
      <c r="AJ67" s="67">
        <v>0.12244791666666667</v>
      </c>
      <c r="AK67">
        <v>47</v>
      </c>
    </row>
    <row r="68" spans="1:37" x14ac:dyDescent="0.25">
      <c r="A68">
        <v>47</v>
      </c>
      <c r="B68">
        <v>42</v>
      </c>
      <c r="E68" t="s">
        <v>321</v>
      </c>
      <c r="G68">
        <v>1986</v>
      </c>
      <c r="I68" t="s">
        <v>222</v>
      </c>
      <c r="J68" t="s">
        <v>209</v>
      </c>
      <c r="K68" t="s">
        <v>209</v>
      </c>
      <c r="L68" s="67">
        <v>0.1232326388888889</v>
      </c>
      <c r="M68" s="67">
        <v>0</v>
      </c>
      <c r="N68" s="67">
        <v>0.1232326388888889</v>
      </c>
      <c r="O68" t="s">
        <v>322</v>
      </c>
      <c r="W68">
        <v>5</v>
      </c>
      <c r="Y68" t="s">
        <v>224</v>
      </c>
      <c r="Z68" s="67">
        <v>0</v>
      </c>
      <c r="AA68" s="67">
        <v>0.1232326388888889</v>
      </c>
      <c r="AB68" s="67">
        <v>2.577662037037037E-2</v>
      </c>
      <c r="AC68">
        <v>60</v>
      </c>
      <c r="AD68" s="67">
        <v>2.9302083333333336E-2</v>
      </c>
      <c r="AE68">
        <v>64</v>
      </c>
      <c r="AF68" s="67">
        <v>8.3381944444444453E-2</v>
      </c>
      <c r="AG68">
        <v>43</v>
      </c>
      <c r="AH68" s="67">
        <v>8.4973379629629628E-2</v>
      </c>
      <c r="AI68">
        <v>45</v>
      </c>
      <c r="AJ68" s="67">
        <v>0.1232326388888889</v>
      </c>
      <c r="AK68">
        <v>48</v>
      </c>
    </row>
    <row r="69" spans="1:37" x14ac:dyDescent="0.25">
      <c r="A69">
        <v>48</v>
      </c>
      <c r="B69">
        <v>67</v>
      </c>
      <c r="E69" t="s">
        <v>323</v>
      </c>
      <c r="G69">
        <v>1989</v>
      </c>
      <c r="I69" t="s">
        <v>231</v>
      </c>
      <c r="J69" t="s">
        <v>209</v>
      </c>
      <c r="K69" t="s">
        <v>209</v>
      </c>
      <c r="L69" s="67">
        <v>0.123375</v>
      </c>
      <c r="M69" s="67">
        <v>0</v>
      </c>
      <c r="N69" s="67">
        <v>0.123375</v>
      </c>
      <c r="O69" t="s">
        <v>324</v>
      </c>
      <c r="W69">
        <v>5</v>
      </c>
      <c r="Y69" t="s">
        <v>224</v>
      </c>
      <c r="Z69" s="67">
        <v>0</v>
      </c>
      <c r="AA69" s="67">
        <v>0.123375</v>
      </c>
      <c r="AB69" s="67">
        <v>2.49849537037037E-2</v>
      </c>
      <c r="AC69">
        <v>55</v>
      </c>
      <c r="AD69" s="67">
        <v>2.6733796296296297E-2</v>
      </c>
      <c r="AE69">
        <v>47</v>
      </c>
      <c r="AF69" s="67">
        <v>8.2527777777777769E-2</v>
      </c>
      <c r="AG69">
        <v>41</v>
      </c>
      <c r="AH69" s="67">
        <v>8.3662037037037049E-2</v>
      </c>
      <c r="AI69">
        <v>42</v>
      </c>
      <c r="AJ69" s="67">
        <v>0.123375</v>
      </c>
      <c r="AK69">
        <v>49</v>
      </c>
    </row>
    <row r="70" spans="1:37" x14ac:dyDescent="0.25">
      <c r="A70">
        <v>49</v>
      </c>
      <c r="B70">
        <v>72</v>
      </c>
      <c r="E70" t="s">
        <v>325</v>
      </c>
      <c r="G70">
        <v>1981</v>
      </c>
      <c r="I70" t="s">
        <v>222</v>
      </c>
      <c r="J70" t="s">
        <v>209</v>
      </c>
      <c r="K70" t="s">
        <v>209</v>
      </c>
      <c r="L70" s="67">
        <v>0.1237037037037037</v>
      </c>
      <c r="M70" s="67">
        <v>0</v>
      </c>
      <c r="N70" s="67">
        <v>0.1237037037037037</v>
      </c>
      <c r="O70" t="s">
        <v>326</v>
      </c>
      <c r="W70">
        <v>5</v>
      </c>
      <c r="Y70" t="s">
        <v>224</v>
      </c>
      <c r="Z70" s="67">
        <v>0</v>
      </c>
      <c r="AA70" s="67">
        <v>0.1237037037037037</v>
      </c>
      <c r="AB70" s="67">
        <v>2.0689814814814814E-2</v>
      </c>
      <c r="AC70">
        <v>14</v>
      </c>
      <c r="AD70" s="67">
        <v>2.3364583333333338E-2</v>
      </c>
      <c r="AE70">
        <v>21</v>
      </c>
      <c r="AF70" s="67">
        <v>8.2446759259259261E-2</v>
      </c>
      <c r="AG70">
        <v>40</v>
      </c>
      <c r="AH70" s="67">
        <v>8.3534722222222232E-2</v>
      </c>
      <c r="AI70">
        <v>41</v>
      </c>
      <c r="AJ70" s="67">
        <v>0.1237037037037037</v>
      </c>
      <c r="AK70">
        <v>50</v>
      </c>
    </row>
    <row r="71" spans="1:37" x14ac:dyDescent="0.25">
      <c r="A71">
        <v>50</v>
      </c>
      <c r="B71">
        <v>52</v>
      </c>
      <c r="E71" t="s">
        <v>327</v>
      </c>
      <c r="G71">
        <v>1988</v>
      </c>
      <c r="I71" t="s">
        <v>213</v>
      </c>
      <c r="J71" t="s">
        <v>209</v>
      </c>
      <c r="K71" t="s">
        <v>209</v>
      </c>
      <c r="L71" s="67">
        <v>0.12385416666666667</v>
      </c>
      <c r="M71" s="67">
        <v>0</v>
      </c>
      <c r="N71" s="67">
        <v>0.12385416666666667</v>
      </c>
      <c r="O71" t="s">
        <v>328</v>
      </c>
      <c r="W71">
        <v>5</v>
      </c>
      <c r="Y71" t="s">
        <v>278</v>
      </c>
      <c r="Z71" s="67">
        <v>0</v>
      </c>
      <c r="AA71" s="67">
        <v>0.12385416666666667</v>
      </c>
      <c r="AB71" s="67">
        <v>2.294675925925926E-2</v>
      </c>
      <c r="AC71">
        <v>26</v>
      </c>
      <c r="AD71" s="67">
        <v>2.5185185185185185E-2</v>
      </c>
      <c r="AE71">
        <v>33</v>
      </c>
      <c r="AF71" s="67">
        <v>8.3496527777777774E-2</v>
      </c>
      <c r="AG71">
        <v>44</v>
      </c>
      <c r="AH71" s="67">
        <v>8.4465277777777778E-2</v>
      </c>
      <c r="AI71">
        <v>43</v>
      </c>
      <c r="AJ71" s="67">
        <v>0.12385416666666667</v>
      </c>
      <c r="AK71">
        <v>51</v>
      </c>
    </row>
    <row r="72" spans="1:37" x14ac:dyDescent="0.25">
      <c r="A72">
        <v>51</v>
      </c>
      <c r="B72">
        <v>82</v>
      </c>
      <c r="E72" t="s">
        <v>329</v>
      </c>
      <c r="G72">
        <v>1982</v>
      </c>
      <c r="I72" t="s">
        <v>213</v>
      </c>
      <c r="J72" t="s">
        <v>209</v>
      </c>
      <c r="K72" t="s">
        <v>209</v>
      </c>
      <c r="L72" s="67">
        <v>0.12439699074074073</v>
      </c>
      <c r="M72" s="67">
        <v>0</v>
      </c>
      <c r="N72" s="67">
        <v>0.12439699074074073</v>
      </c>
      <c r="O72" t="s">
        <v>330</v>
      </c>
      <c r="W72">
        <v>5</v>
      </c>
      <c r="Y72" t="s">
        <v>224</v>
      </c>
      <c r="Z72" s="67">
        <v>0</v>
      </c>
      <c r="AA72" s="67">
        <v>0.12439699074074073</v>
      </c>
      <c r="AB72" s="67">
        <v>2.8671296296296295E-2</v>
      </c>
      <c r="AC72">
        <v>72</v>
      </c>
      <c r="AD72" s="67">
        <v>3.1379629629629632E-2</v>
      </c>
      <c r="AE72">
        <v>72</v>
      </c>
      <c r="AF72" s="67">
        <v>8.8196759259259253E-2</v>
      </c>
      <c r="AG72">
        <v>58</v>
      </c>
      <c r="AH72" s="67">
        <v>8.942361111111112E-2</v>
      </c>
      <c r="AI72">
        <v>58</v>
      </c>
      <c r="AJ72" s="67">
        <v>0.12439699074074073</v>
      </c>
      <c r="AK72">
        <v>52</v>
      </c>
    </row>
    <row r="73" spans="1:37" x14ac:dyDescent="0.25">
      <c r="A73">
        <v>52</v>
      </c>
      <c r="B73">
        <v>27</v>
      </c>
      <c r="E73" t="s">
        <v>331</v>
      </c>
      <c r="G73">
        <v>1984</v>
      </c>
      <c r="I73" t="s">
        <v>222</v>
      </c>
      <c r="J73" t="s">
        <v>209</v>
      </c>
      <c r="K73" t="s">
        <v>209</v>
      </c>
      <c r="L73" s="67">
        <v>0.12495023148148149</v>
      </c>
      <c r="M73" s="67">
        <v>0</v>
      </c>
      <c r="N73" s="67">
        <v>0.12495023148148149</v>
      </c>
      <c r="O73" t="s">
        <v>332</v>
      </c>
      <c r="W73">
        <v>5</v>
      </c>
      <c r="Y73" t="s">
        <v>224</v>
      </c>
      <c r="Z73" s="67">
        <v>0</v>
      </c>
      <c r="AA73" s="67">
        <v>0.12495023148148149</v>
      </c>
      <c r="AB73" s="67">
        <v>2.2422453703703705E-2</v>
      </c>
      <c r="AC73">
        <v>24</v>
      </c>
      <c r="AD73" s="67">
        <v>2.426041666666667E-2</v>
      </c>
      <c r="AE73">
        <v>26</v>
      </c>
      <c r="AF73" s="67">
        <v>8.6006944444444441E-2</v>
      </c>
      <c r="AG73">
        <v>55</v>
      </c>
      <c r="AH73" s="67">
        <v>8.7817129629629634E-2</v>
      </c>
      <c r="AI73">
        <v>56</v>
      </c>
      <c r="AJ73" s="67">
        <v>0.12495023148148149</v>
      </c>
      <c r="AK73">
        <v>53</v>
      </c>
    </row>
    <row r="74" spans="1:37" x14ac:dyDescent="0.25">
      <c r="A74">
        <v>53</v>
      </c>
      <c r="B74">
        <v>60</v>
      </c>
      <c r="E74" t="s">
        <v>333</v>
      </c>
      <c r="G74">
        <v>1987</v>
      </c>
      <c r="I74" t="s">
        <v>244</v>
      </c>
      <c r="J74" t="s">
        <v>209</v>
      </c>
      <c r="K74" t="s">
        <v>209</v>
      </c>
      <c r="L74" s="67">
        <v>0.12510879629629629</v>
      </c>
      <c r="M74" s="67">
        <v>0</v>
      </c>
      <c r="N74" s="67">
        <v>0.12510879629629629</v>
      </c>
      <c r="O74" t="s">
        <v>334</v>
      </c>
      <c r="W74">
        <v>5</v>
      </c>
      <c r="Y74" t="s">
        <v>278</v>
      </c>
      <c r="Z74" s="67">
        <v>0</v>
      </c>
      <c r="AA74" s="67">
        <v>0.12510879629629629</v>
      </c>
      <c r="AB74" s="67">
        <v>2.4996527777777777E-2</v>
      </c>
      <c r="AC74">
        <v>57</v>
      </c>
      <c r="AD74" s="67">
        <v>2.7126157407407408E-2</v>
      </c>
      <c r="AE74">
        <v>50</v>
      </c>
      <c r="AF74" s="67">
        <v>8.6211805555555562E-2</v>
      </c>
      <c r="AG74">
        <v>56</v>
      </c>
      <c r="AH74" s="67">
        <v>8.7472222222222229E-2</v>
      </c>
      <c r="AI74">
        <v>55</v>
      </c>
      <c r="AJ74" s="67">
        <v>0.12510879629629629</v>
      </c>
      <c r="AK74">
        <v>54</v>
      </c>
    </row>
    <row r="75" spans="1:37" x14ac:dyDescent="0.25">
      <c r="A75">
        <v>54</v>
      </c>
      <c r="B75">
        <v>90</v>
      </c>
      <c r="E75" t="s">
        <v>335</v>
      </c>
      <c r="G75">
        <v>1952</v>
      </c>
      <c r="I75" t="s">
        <v>222</v>
      </c>
      <c r="J75" t="s">
        <v>209</v>
      </c>
      <c r="K75" t="s">
        <v>209</v>
      </c>
      <c r="L75" s="67">
        <v>0.12544907407407407</v>
      </c>
      <c r="M75" s="67">
        <v>0</v>
      </c>
      <c r="N75" s="67">
        <v>0.12544907407407407</v>
      </c>
      <c r="O75" t="s">
        <v>336</v>
      </c>
      <c r="W75">
        <v>5</v>
      </c>
      <c r="Y75" t="s">
        <v>299</v>
      </c>
      <c r="Z75" s="67">
        <v>0</v>
      </c>
      <c r="AA75" s="67">
        <v>0.12544907407407407</v>
      </c>
      <c r="AB75" s="67">
        <v>2.3614583333333338E-2</v>
      </c>
      <c r="AC75">
        <v>39</v>
      </c>
      <c r="AD75" s="67">
        <v>2.6166666666666668E-2</v>
      </c>
      <c r="AE75">
        <v>43</v>
      </c>
      <c r="AF75" s="67">
        <v>8.5318287037037033E-2</v>
      </c>
      <c r="AG75">
        <v>50</v>
      </c>
      <c r="AH75" s="67">
        <v>8.6331018518518529E-2</v>
      </c>
      <c r="AI75">
        <v>49</v>
      </c>
      <c r="AJ75" s="67">
        <v>0.12544907407407407</v>
      </c>
      <c r="AK75">
        <v>55</v>
      </c>
    </row>
    <row r="76" spans="1:37" x14ac:dyDescent="0.25">
      <c r="A76">
        <v>55</v>
      </c>
      <c r="B76">
        <v>37</v>
      </c>
      <c r="E76" t="s">
        <v>337</v>
      </c>
      <c r="G76">
        <v>1981</v>
      </c>
      <c r="I76" t="s">
        <v>222</v>
      </c>
      <c r="J76" t="s">
        <v>209</v>
      </c>
      <c r="K76" t="s">
        <v>209</v>
      </c>
      <c r="L76" s="67">
        <v>0.1265023148148148</v>
      </c>
      <c r="M76" s="67">
        <v>0</v>
      </c>
      <c r="N76" s="67">
        <v>0.1265023148148148</v>
      </c>
      <c r="O76" t="s">
        <v>338</v>
      </c>
      <c r="W76">
        <v>5</v>
      </c>
      <c r="Y76" t="s">
        <v>224</v>
      </c>
      <c r="Z76" s="67">
        <v>0</v>
      </c>
      <c r="AA76" s="67">
        <v>0.1265023148148148</v>
      </c>
      <c r="AB76" s="67">
        <v>2.4793981481481483E-2</v>
      </c>
      <c r="AC76">
        <v>52</v>
      </c>
      <c r="AD76" s="67">
        <v>2.7321759259259257E-2</v>
      </c>
      <c r="AE76">
        <v>54</v>
      </c>
      <c r="AF76" s="67">
        <v>8.5800925925925919E-2</v>
      </c>
      <c r="AG76">
        <v>53</v>
      </c>
      <c r="AH76" s="67">
        <v>8.7293981481481486E-2</v>
      </c>
      <c r="AI76">
        <v>54</v>
      </c>
      <c r="AJ76" s="67">
        <v>0.1265023148148148</v>
      </c>
      <c r="AK76">
        <v>56</v>
      </c>
    </row>
    <row r="77" spans="1:37" x14ac:dyDescent="0.25">
      <c r="A77">
        <v>56</v>
      </c>
      <c r="B77">
        <v>34</v>
      </c>
      <c r="E77" t="s">
        <v>339</v>
      </c>
      <c r="G77">
        <v>1982</v>
      </c>
      <c r="I77" t="s">
        <v>222</v>
      </c>
      <c r="J77" t="s">
        <v>209</v>
      </c>
      <c r="K77" t="s">
        <v>209</v>
      </c>
      <c r="L77" s="67">
        <v>0.1273900462962963</v>
      </c>
      <c r="M77" s="67">
        <v>0</v>
      </c>
      <c r="N77" s="67">
        <v>0.1273900462962963</v>
      </c>
      <c r="O77" t="s">
        <v>340</v>
      </c>
      <c r="W77">
        <v>5</v>
      </c>
      <c r="Y77" t="s">
        <v>224</v>
      </c>
      <c r="Z77" s="67">
        <v>0</v>
      </c>
      <c r="AA77" s="67">
        <v>0.1273900462962963</v>
      </c>
      <c r="AB77" s="67">
        <v>2.3447916666666666E-2</v>
      </c>
      <c r="AC77">
        <v>36</v>
      </c>
      <c r="AD77" s="67">
        <v>2.5471064814814814E-2</v>
      </c>
      <c r="AE77">
        <v>36</v>
      </c>
      <c r="AF77" s="67">
        <v>8.4604166666666661E-2</v>
      </c>
      <c r="AG77">
        <v>48</v>
      </c>
      <c r="AH77" s="67">
        <v>8.634953703703703E-2</v>
      </c>
      <c r="AI77">
        <v>50</v>
      </c>
      <c r="AJ77" s="67">
        <v>0.1273900462962963</v>
      </c>
      <c r="AK77">
        <v>57</v>
      </c>
    </row>
    <row r="78" spans="1:37" x14ac:dyDescent="0.25">
      <c r="A78">
        <v>57</v>
      </c>
      <c r="B78">
        <v>32</v>
      </c>
      <c r="E78" t="s">
        <v>341</v>
      </c>
      <c r="G78">
        <v>1978</v>
      </c>
      <c r="I78" t="s">
        <v>213</v>
      </c>
      <c r="J78" t="s">
        <v>209</v>
      </c>
      <c r="K78" t="s">
        <v>209</v>
      </c>
      <c r="L78" s="67">
        <v>0.12753125000000001</v>
      </c>
      <c r="M78" s="67">
        <v>0</v>
      </c>
      <c r="N78" s="67">
        <v>0.12753125000000001</v>
      </c>
      <c r="O78" t="s">
        <v>342</v>
      </c>
      <c r="W78">
        <v>5</v>
      </c>
      <c r="Y78" t="s">
        <v>233</v>
      </c>
      <c r="Z78" s="67">
        <v>0</v>
      </c>
      <c r="AA78" s="67">
        <v>0.12753125000000001</v>
      </c>
      <c r="AB78" s="67">
        <v>2.8096064814814817E-2</v>
      </c>
      <c r="AC78">
        <v>70</v>
      </c>
      <c r="AD78" s="67">
        <v>2.9988425925925922E-2</v>
      </c>
      <c r="AE78">
        <v>67</v>
      </c>
      <c r="AF78" s="67">
        <v>9.0103009259259251E-2</v>
      </c>
      <c r="AG78">
        <v>63</v>
      </c>
      <c r="AH78" s="67">
        <v>9.113888888888888E-2</v>
      </c>
      <c r="AI78">
        <v>61</v>
      </c>
      <c r="AJ78" s="67">
        <v>0.12753125000000001</v>
      </c>
      <c r="AK78">
        <v>58</v>
      </c>
    </row>
    <row r="79" spans="1:37" x14ac:dyDescent="0.25">
      <c r="A79">
        <v>58</v>
      </c>
      <c r="B79">
        <v>24</v>
      </c>
      <c r="E79" t="s">
        <v>343</v>
      </c>
      <c r="G79">
        <v>1985</v>
      </c>
      <c r="I79" t="s">
        <v>213</v>
      </c>
      <c r="J79" t="s">
        <v>209</v>
      </c>
      <c r="K79" t="s">
        <v>209</v>
      </c>
      <c r="L79" s="67">
        <v>0.12777083333333333</v>
      </c>
      <c r="M79" s="67">
        <v>0</v>
      </c>
      <c r="N79" s="67">
        <v>0.12777083333333333</v>
      </c>
      <c r="O79" t="s">
        <v>344</v>
      </c>
      <c r="W79">
        <v>5</v>
      </c>
      <c r="Y79" t="s">
        <v>224</v>
      </c>
      <c r="Z79" s="67">
        <v>0</v>
      </c>
      <c r="AA79" s="67">
        <v>0.12777083333333333</v>
      </c>
      <c r="AB79" s="67">
        <v>2.7215277777777779E-2</v>
      </c>
      <c r="AC79">
        <v>68</v>
      </c>
      <c r="AD79" s="67">
        <v>2.9483796296296296E-2</v>
      </c>
      <c r="AE79">
        <v>66</v>
      </c>
      <c r="AF79" s="67">
        <v>8.8597222222222216E-2</v>
      </c>
      <c r="AG79">
        <v>59</v>
      </c>
      <c r="AH79" s="67">
        <v>8.9771990740740729E-2</v>
      </c>
      <c r="AI79">
        <v>59</v>
      </c>
      <c r="AJ79" s="67">
        <v>0.12777083333333333</v>
      </c>
      <c r="AK79">
        <v>59</v>
      </c>
    </row>
    <row r="80" spans="1:37" x14ac:dyDescent="0.25">
      <c r="A80">
        <v>59</v>
      </c>
      <c r="B80">
        <v>57</v>
      </c>
      <c r="E80" t="s">
        <v>345</v>
      </c>
      <c r="G80">
        <v>1982</v>
      </c>
      <c r="I80" t="s">
        <v>346</v>
      </c>
      <c r="J80" t="s">
        <v>209</v>
      </c>
      <c r="K80" t="s">
        <v>209</v>
      </c>
      <c r="L80" s="67">
        <v>0.12860648148148149</v>
      </c>
      <c r="M80" s="67">
        <v>0</v>
      </c>
      <c r="N80" s="67">
        <v>0.12860648148148149</v>
      </c>
      <c r="O80" t="s">
        <v>347</v>
      </c>
      <c r="W80">
        <v>5</v>
      </c>
      <c r="Y80" t="s">
        <v>224</v>
      </c>
      <c r="Z80" s="67">
        <v>0</v>
      </c>
      <c r="AA80" s="67">
        <v>0.12860648148148149</v>
      </c>
      <c r="AB80" s="67">
        <v>2.4994212962962961E-2</v>
      </c>
      <c r="AC80">
        <v>56</v>
      </c>
      <c r="AD80" s="67">
        <v>2.7443287037037037E-2</v>
      </c>
      <c r="AE80">
        <v>55</v>
      </c>
      <c r="AF80" s="67">
        <v>8.7410879629629623E-2</v>
      </c>
      <c r="AG80">
        <v>57</v>
      </c>
      <c r="AH80" s="67">
        <v>8.8874999999999996E-2</v>
      </c>
      <c r="AI80">
        <v>57</v>
      </c>
      <c r="AJ80" s="67">
        <v>0.12860648148148149</v>
      </c>
      <c r="AK80">
        <v>60</v>
      </c>
    </row>
    <row r="81" spans="1:37" x14ac:dyDescent="0.25">
      <c r="A81">
        <v>60</v>
      </c>
      <c r="B81">
        <v>61</v>
      </c>
      <c r="E81" t="s">
        <v>348</v>
      </c>
      <c r="G81">
        <v>1985</v>
      </c>
      <c r="I81" t="s">
        <v>244</v>
      </c>
      <c r="J81" t="s">
        <v>209</v>
      </c>
      <c r="K81" t="s">
        <v>209</v>
      </c>
      <c r="L81" s="67">
        <v>0.12918981481481481</v>
      </c>
      <c r="M81" s="67">
        <v>0</v>
      </c>
      <c r="N81" s="67">
        <v>0.12918981481481481</v>
      </c>
      <c r="O81" t="s">
        <v>349</v>
      </c>
      <c r="W81">
        <v>5</v>
      </c>
      <c r="Y81" t="s">
        <v>224</v>
      </c>
      <c r="Z81" s="67">
        <v>0</v>
      </c>
      <c r="AA81" s="67">
        <v>0.12918981481481481</v>
      </c>
      <c r="AB81" s="67">
        <v>3.2497685185185185E-2</v>
      </c>
      <c r="AC81">
        <v>79</v>
      </c>
      <c r="AD81" s="67">
        <v>3.4098379629629631E-2</v>
      </c>
      <c r="AE81">
        <v>77</v>
      </c>
      <c r="AF81" s="67">
        <v>9.2199074074074072E-2</v>
      </c>
      <c r="AG81">
        <v>68</v>
      </c>
      <c r="AH81" s="67">
        <v>9.3285879629629628E-2</v>
      </c>
      <c r="AI81">
        <v>66</v>
      </c>
      <c r="AJ81" s="67">
        <v>0.12918981481481481</v>
      </c>
      <c r="AK81">
        <v>61</v>
      </c>
    </row>
    <row r="82" spans="1:37" x14ac:dyDescent="0.25">
      <c r="A82">
        <v>61</v>
      </c>
      <c r="B82">
        <v>65</v>
      </c>
      <c r="E82" t="s">
        <v>350</v>
      </c>
      <c r="G82">
        <v>1981</v>
      </c>
      <c r="I82" t="s">
        <v>213</v>
      </c>
      <c r="J82" t="s">
        <v>209</v>
      </c>
      <c r="K82" t="s">
        <v>209</v>
      </c>
      <c r="L82" s="67">
        <v>0.12927893518518518</v>
      </c>
      <c r="M82" s="67">
        <v>0</v>
      </c>
      <c r="N82" s="67">
        <v>0.12927893518518518</v>
      </c>
      <c r="O82" t="s">
        <v>351</v>
      </c>
      <c r="W82">
        <v>5</v>
      </c>
      <c r="Y82" t="s">
        <v>224</v>
      </c>
      <c r="Z82" s="67">
        <v>0</v>
      </c>
      <c r="AA82" s="67">
        <v>0.12927893518518518</v>
      </c>
      <c r="AB82" s="67">
        <v>2.4364583333333332E-2</v>
      </c>
      <c r="AC82">
        <v>48</v>
      </c>
      <c r="AD82" s="67">
        <v>2.8320601851851854E-2</v>
      </c>
      <c r="AE82">
        <v>58</v>
      </c>
      <c r="AF82" s="67">
        <v>9.0042824074074088E-2</v>
      </c>
      <c r="AG82">
        <v>61</v>
      </c>
      <c r="AH82" s="67">
        <v>9.1655092592592594E-2</v>
      </c>
      <c r="AI82">
        <v>64</v>
      </c>
      <c r="AJ82" s="67">
        <v>0.12927893518518518</v>
      </c>
      <c r="AK82">
        <v>62</v>
      </c>
    </row>
    <row r="83" spans="1:37" x14ac:dyDescent="0.25">
      <c r="A83">
        <v>62</v>
      </c>
      <c r="B83">
        <v>31</v>
      </c>
      <c r="E83" t="s">
        <v>352</v>
      </c>
      <c r="G83">
        <v>1972</v>
      </c>
      <c r="I83" t="s">
        <v>353</v>
      </c>
      <c r="J83" t="s">
        <v>209</v>
      </c>
      <c r="K83" t="s">
        <v>209</v>
      </c>
      <c r="L83" s="67">
        <v>0.13020601851851851</v>
      </c>
      <c r="M83" s="67">
        <v>0</v>
      </c>
      <c r="N83" s="67">
        <v>0.13020601851851851</v>
      </c>
      <c r="O83" t="s">
        <v>354</v>
      </c>
      <c r="W83">
        <v>5</v>
      </c>
      <c r="Y83" t="s">
        <v>233</v>
      </c>
      <c r="Z83" s="67">
        <v>0</v>
      </c>
      <c r="AA83" s="67">
        <v>0.13020601851851851</v>
      </c>
      <c r="AB83" s="67">
        <v>2.3575231481481482E-2</v>
      </c>
      <c r="AC83">
        <v>37</v>
      </c>
      <c r="AD83" s="67">
        <v>2.7842592592592596E-2</v>
      </c>
      <c r="AE83">
        <v>56</v>
      </c>
      <c r="AF83" s="67">
        <v>9.029513888888889E-2</v>
      </c>
      <c r="AG83">
        <v>64</v>
      </c>
      <c r="AH83" s="67">
        <v>9.1613425925925918E-2</v>
      </c>
      <c r="AI83">
        <v>62</v>
      </c>
      <c r="AJ83" s="67">
        <v>0.13020601851851851</v>
      </c>
      <c r="AK83">
        <v>63</v>
      </c>
    </row>
    <row r="84" spans="1:37" x14ac:dyDescent="0.25">
      <c r="A84">
        <v>63</v>
      </c>
      <c r="B84">
        <v>73</v>
      </c>
      <c r="E84" t="s">
        <v>355</v>
      </c>
      <c r="G84">
        <v>1989</v>
      </c>
      <c r="I84" t="s">
        <v>222</v>
      </c>
      <c r="J84" t="s">
        <v>209</v>
      </c>
      <c r="K84" t="s">
        <v>209</v>
      </c>
      <c r="L84" s="67">
        <v>0.13040046296296295</v>
      </c>
      <c r="M84" s="67">
        <v>0</v>
      </c>
      <c r="N84" s="67">
        <v>0.13040046296296295</v>
      </c>
      <c r="O84" t="s">
        <v>356</v>
      </c>
      <c r="W84">
        <v>5</v>
      </c>
      <c r="Y84" t="s">
        <v>224</v>
      </c>
      <c r="Z84" s="67">
        <v>0</v>
      </c>
      <c r="AA84" s="67">
        <v>0.13040046296296295</v>
      </c>
      <c r="AB84" s="67">
        <v>3.1866898148148151E-2</v>
      </c>
      <c r="AC84">
        <v>78</v>
      </c>
      <c r="AD84" s="67">
        <v>3.5063657407407404E-2</v>
      </c>
      <c r="AE84">
        <v>78</v>
      </c>
      <c r="AF84" s="67">
        <v>9.1973379629629634E-2</v>
      </c>
      <c r="AG84">
        <v>67</v>
      </c>
      <c r="AH84" s="67">
        <v>9.3388888888888896E-2</v>
      </c>
      <c r="AI84">
        <v>67</v>
      </c>
      <c r="AJ84" s="67">
        <v>0.13040046296296295</v>
      </c>
      <c r="AK84">
        <v>64</v>
      </c>
    </row>
    <row r="85" spans="1:37" x14ac:dyDescent="0.25">
      <c r="A85">
        <v>64</v>
      </c>
      <c r="B85">
        <v>80</v>
      </c>
      <c r="E85" t="s">
        <v>357</v>
      </c>
      <c r="G85">
        <v>1983</v>
      </c>
      <c r="I85" t="s">
        <v>222</v>
      </c>
      <c r="J85" t="s">
        <v>209</v>
      </c>
      <c r="K85" t="s">
        <v>209</v>
      </c>
      <c r="L85" s="67">
        <v>0.13203472222222221</v>
      </c>
      <c r="M85" s="67">
        <v>0</v>
      </c>
      <c r="N85" s="67">
        <v>0.13203472222222221</v>
      </c>
      <c r="O85" t="s">
        <v>358</v>
      </c>
      <c r="W85">
        <v>5</v>
      </c>
      <c r="Y85" t="s">
        <v>224</v>
      </c>
      <c r="Z85" s="67">
        <v>0</v>
      </c>
      <c r="AA85" s="67">
        <v>0.13203472222222221</v>
      </c>
      <c r="AB85" s="67">
        <v>2.3318287037037037E-2</v>
      </c>
      <c r="AC85">
        <v>33</v>
      </c>
      <c r="AD85" s="67">
        <v>2.601273148148148E-2</v>
      </c>
      <c r="AE85">
        <v>41</v>
      </c>
      <c r="AF85" s="67">
        <v>8.9027777777777775E-2</v>
      </c>
      <c r="AG85">
        <v>60</v>
      </c>
      <c r="AH85" s="67">
        <v>9.0090277777777783E-2</v>
      </c>
      <c r="AI85">
        <v>60</v>
      </c>
      <c r="AJ85" s="67">
        <v>0.13203472222222221</v>
      </c>
      <c r="AK85">
        <v>65</v>
      </c>
    </row>
    <row r="86" spans="1:37" x14ac:dyDescent="0.25">
      <c r="A86">
        <v>65</v>
      </c>
      <c r="B86">
        <v>47</v>
      </c>
      <c r="E86" t="s">
        <v>359</v>
      </c>
      <c r="G86">
        <v>1986</v>
      </c>
      <c r="I86" t="s">
        <v>222</v>
      </c>
      <c r="J86" t="s">
        <v>209</v>
      </c>
      <c r="K86" t="s">
        <v>209</v>
      </c>
      <c r="L86" s="67">
        <v>0.13217129629629629</v>
      </c>
      <c r="M86" s="67">
        <v>0</v>
      </c>
      <c r="N86" s="67">
        <v>0.13217129629629629</v>
      </c>
      <c r="O86" t="s">
        <v>360</v>
      </c>
      <c r="W86">
        <v>5</v>
      </c>
      <c r="Y86" t="s">
        <v>224</v>
      </c>
      <c r="Z86" s="67">
        <v>0</v>
      </c>
      <c r="AA86" s="67">
        <v>0.13217129629629629</v>
      </c>
      <c r="AB86" s="67">
        <v>2.4188657407407405E-2</v>
      </c>
      <c r="AC86">
        <v>45</v>
      </c>
      <c r="AD86" s="67">
        <v>2.8017361111111111E-2</v>
      </c>
      <c r="AE86">
        <v>57</v>
      </c>
      <c r="AF86" s="67">
        <v>9.1881944444444433E-2</v>
      </c>
      <c r="AG86">
        <v>66</v>
      </c>
      <c r="AH86" s="67">
        <v>9.6278935185185197E-2</v>
      </c>
      <c r="AI86">
        <v>72</v>
      </c>
      <c r="AJ86" s="67">
        <v>0.13217129629629629</v>
      </c>
      <c r="AK86">
        <v>66</v>
      </c>
    </row>
    <row r="87" spans="1:37" x14ac:dyDescent="0.25">
      <c r="A87">
        <v>66</v>
      </c>
      <c r="B87">
        <v>28</v>
      </c>
      <c r="E87" t="s">
        <v>361</v>
      </c>
      <c r="G87">
        <v>1985</v>
      </c>
      <c r="I87" t="s">
        <v>362</v>
      </c>
      <c r="J87" t="s">
        <v>209</v>
      </c>
      <c r="K87" t="s">
        <v>209</v>
      </c>
      <c r="L87" s="67">
        <v>0.13345601851851852</v>
      </c>
      <c r="M87" s="67">
        <v>0</v>
      </c>
      <c r="N87" s="67">
        <v>0.13345601851851852</v>
      </c>
      <c r="O87" t="s">
        <v>363</v>
      </c>
      <c r="W87">
        <v>5</v>
      </c>
      <c r="Y87" t="s">
        <v>278</v>
      </c>
      <c r="Z87" s="67">
        <v>0</v>
      </c>
      <c r="AA87" s="67">
        <v>0.13345601851851852</v>
      </c>
      <c r="AB87" s="67">
        <v>2.6732638888888886E-2</v>
      </c>
      <c r="AC87">
        <v>65</v>
      </c>
      <c r="AD87" s="67">
        <v>2.897337962962963E-2</v>
      </c>
      <c r="AE87">
        <v>63</v>
      </c>
      <c r="AF87" s="67">
        <v>9.1276620370370376E-2</v>
      </c>
      <c r="AG87">
        <v>65</v>
      </c>
      <c r="AH87" s="67">
        <v>9.2166666666666675E-2</v>
      </c>
      <c r="AI87">
        <v>65</v>
      </c>
      <c r="AJ87" s="67">
        <v>0.13345601851851852</v>
      </c>
      <c r="AK87">
        <v>67</v>
      </c>
    </row>
    <row r="88" spans="1:37" x14ac:dyDescent="0.25">
      <c r="A88">
        <v>67</v>
      </c>
      <c r="B88">
        <v>58</v>
      </c>
      <c r="E88" t="s">
        <v>364</v>
      </c>
      <c r="G88">
        <v>1971</v>
      </c>
      <c r="I88" t="s">
        <v>213</v>
      </c>
      <c r="J88" t="s">
        <v>209</v>
      </c>
      <c r="K88" t="s">
        <v>209</v>
      </c>
      <c r="L88" s="67">
        <v>0.13487615740740741</v>
      </c>
      <c r="M88" s="67">
        <v>0</v>
      </c>
      <c r="N88" s="67">
        <v>0.13487615740740741</v>
      </c>
      <c r="O88" t="s">
        <v>365</v>
      </c>
      <c r="W88">
        <v>5</v>
      </c>
      <c r="Y88" t="s">
        <v>233</v>
      </c>
      <c r="Z88" s="67">
        <v>0</v>
      </c>
      <c r="AA88" s="67">
        <v>0.13487615740740741</v>
      </c>
      <c r="AB88" s="67">
        <v>3.0714120370370371E-2</v>
      </c>
      <c r="AC88">
        <v>76</v>
      </c>
      <c r="AD88" s="67">
        <v>3.3596064814814815E-2</v>
      </c>
      <c r="AE88">
        <v>76</v>
      </c>
      <c r="AF88" s="67">
        <v>9.4168981481481492E-2</v>
      </c>
      <c r="AG88">
        <v>72</v>
      </c>
      <c r="AH88" s="67">
        <v>9.587037037037037E-2</v>
      </c>
      <c r="AI88">
        <v>71</v>
      </c>
      <c r="AJ88" s="67">
        <v>0.13487615740740741</v>
      </c>
      <c r="AK88">
        <v>68</v>
      </c>
    </row>
    <row r="89" spans="1:37" x14ac:dyDescent="0.25">
      <c r="A89">
        <v>68</v>
      </c>
      <c r="B89">
        <v>44</v>
      </c>
      <c r="E89" t="s">
        <v>366</v>
      </c>
      <c r="G89">
        <v>1956</v>
      </c>
      <c r="I89" t="s">
        <v>222</v>
      </c>
      <c r="J89" t="s">
        <v>209</v>
      </c>
      <c r="K89" t="s">
        <v>209</v>
      </c>
      <c r="L89" s="67">
        <v>0.13500578703703703</v>
      </c>
      <c r="M89" s="67">
        <v>0</v>
      </c>
      <c r="N89" s="67">
        <v>0.13500578703703703</v>
      </c>
      <c r="O89" t="s">
        <v>367</v>
      </c>
      <c r="W89">
        <v>5</v>
      </c>
      <c r="Y89" t="s">
        <v>299</v>
      </c>
      <c r="Z89" s="67">
        <v>0</v>
      </c>
      <c r="AA89" s="67">
        <v>0.13500578703703703</v>
      </c>
      <c r="AB89" s="67">
        <v>2.9855324074074072E-2</v>
      </c>
      <c r="AC89">
        <v>74</v>
      </c>
      <c r="AD89" s="67">
        <v>3.3046296296296296E-2</v>
      </c>
      <c r="AE89">
        <v>75</v>
      </c>
      <c r="AF89" s="67">
        <v>9.4464120370370372E-2</v>
      </c>
      <c r="AG89">
        <v>73</v>
      </c>
      <c r="AH89" s="67">
        <v>9.5370370370370369E-2</v>
      </c>
      <c r="AI89">
        <v>70</v>
      </c>
      <c r="AJ89" s="67">
        <v>0.13500578703703703</v>
      </c>
      <c r="AK89">
        <v>69</v>
      </c>
    </row>
    <row r="90" spans="1:37" x14ac:dyDescent="0.25">
      <c r="A90">
        <v>69</v>
      </c>
      <c r="B90">
        <v>22</v>
      </c>
      <c r="E90" t="s">
        <v>368</v>
      </c>
      <c r="G90">
        <v>1981</v>
      </c>
      <c r="I90" t="s">
        <v>222</v>
      </c>
      <c r="J90" t="s">
        <v>209</v>
      </c>
      <c r="K90" t="s">
        <v>209</v>
      </c>
      <c r="L90" s="67">
        <v>0.13779976851851852</v>
      </c>
      <c r="M90" s="67">
        <v>0</v>
      </c>
      <c r="N90" s="67">
        <v>0.13779976851851852</v>
      </c>
      <c r="O90" t="s">
        <v>369</v>
      </c>
      <c r="W90">
        <v>5</v>
      </c>
      <c r="Y90" t="s">
        <v>278</v>
      </c>
      <c r="Z90" s="67">
        <v>0</v>
      </c>
      <c r="AA90" s="67">
        <v>0.13779976851851852</v>
      </c>
      <c r="AB90" s="67">
        <v>2.5614583333333333E-2</v>
      </c>
      <c r="AC90">
        <v>59</v>
      </c>
      <c r="AD90" s="67">
        <v>2.8922453703703704E-2</v>
      </c>
      <c r="AE90">
        <v>62</v>
      </c>
      <c r="AF90" s="67">
        <v>9.225347222222223E-2</v>
      </c>
      <c r="AG90">
        <v>69</v>
      </c>
      <c r="AH90" s="67">
        <v>9.4420138888888894E-2</v>
      </c>
      <c r="AI90">
        <v>69</v>
      </c>
      <c r="AJ90" s="67">
        <v>0.13779976851851852</v>
      </c>
      <c r="AK90">
        <v>70</v>
      </c>
    </row>
    <row r="91" spans="1:37" x14ac:dyDescent="0.25">
      <c r="A91">
        <v>70</v>
      </c>
      <c r="B91">
        <v>59</v>
      </c>
      <c r="E91" t="s">
        <v>370</v>
      </c>
      <c r="G91">
        <v>1974</v>
      </c>
      <c r="I91" t="s">
        <v>346</v>
      </c>
      <c r="J91" t="s">
        <v>209</v>
      </c>
      <c r="K91" t="s">
        <v>209</v>
      </c>
      <c r="L91" s="67">
        <v>0.13785995370370371</v>
      </c>
      <c r="M91" s="67">
        <v>0</v>
      </c>
      <c r="N91" s="67">
        <v>0.13785995370370371</v>
      </c>
      <c r="O91" t="s">
        <v>371</v>
      </c>
      <c r="W91">
        <v>5</v>
      </c>
      <c r="Y91" t="s">
        <v>233</v>
      </c>
      <c r="Z91" s="67">
        <v>0</v>
      </c>
      <c r="AA91" s="67">
        <v>0.13785995370370371</v>
      </c>
      <c r="AB91" s="67">
        <v>2.675578703703704E-2</v>
      </c>
      <c r="AC91">
        <v>66</v>
      </c>
      <c r="AD91" s="67">
        <v>3.0692129629629628E-2</v>
      </c>
      <c r="AE91">
        <v>70</v>
      </c>
      <c r="AF91" s="67">
        <v>9.5707175925925925E-2</v>
      </c>
      <c r="AG91">
        <v>74</v>
      </c>
      <c r="AH91" s="67">
        <v>9.8686342592592582E-2</v>
      </c>
      <c r="AI91">
        <v>74</v>
      </c>
      <c r="AJ91" s="67">
        <v>0.13785995370370371</v>
      </c>
      <c r="AK91">
        <v>71</v>
      </c>
    </row>
    <row r="92" spans="1:37" x14ac:dyDescent="0.25">
      <c r="A92">
        <v>71</v>
      </c>
      <c r="B92">
        <v>63</v>
      </c>
      <c r="E92" t="s">
        <v>212</v>
      </c>
      <c r="G92">
        <v>1961</v>
      </c>
      <c r="I92" t="s">
        <v>213</v>
      </c>
      <c r="J92" t="s">
        <v>209</v>
      </c>
      <c r="K92" t="s">
        <v>209</v>
      </c>
      <c r="L92" s="67">
        <v>0.13822569444444444</v>
      </c>
      <c r="M92" s="67">
        <v>0</v>
      </c>
      <c r="N92" s="67">
        <v>0.13822569444444444</v>
      </c>
      <c r="O92" t="s">
        <v>372</v>
      </c>
      <c r="W92">
        <v>5</v>
      </c>
      <c r="Y92" t="s">
        <v>176</v>
      </c>
      <c r="Z92" s="67">
        <v>0</v>
      </c>
      <c r="AA92" s="67">
        <v>0.13822569444444444</v>
      </c>
      <c r="AB92" s="67">
        <v>3.1648148148148147E-2</v>
      </c>
      <c r="AC92">
        <v>77</v>
      </c>
      <c r="AD92" s="67">
        <v>3.5277777777777776E-2</v>
      </c>
      <c r="AE92">
        <v>79</v>
      </c>
      <c r="AF92" s="67">
        <v>9.2689814814814808E-2</v>
      </c>
      <c r="AG92">
        <v>70</v>
      </c>
      <c r="AH92" s="67">
        <v>9.4207175925925923E-2</v>
      </c>
      <c r="AI92">
        <v>68</v>
      </c>
      <c r="AJ92" s="67">
        <v>0.13822569444444444</v>
      </c>
      <c r="AK92">
        <v>72</v>
      </c>
    </row>
    <row r="93" spans="1:37" x14ac:dyDescent="0.25">
      <c r="A93">
        <v>72</v>
      </c>
      <c r="B93">
        <v>45</v>
      </c>
      <c r="E93" t="s">
        <v>373</v>
      </c>
      <c r="G93">
        <v>1975</v>
      </c>
      <c r="I93" t="s">
        <v>222</v>
      </c>
      <c r="J93" t="s">
        <v>209</v>
      </c>
      <c r="K93" t="s">
        <v>209</v>
      </c>
      <c r="L93" s="67">
        <v>0.14046759259259259</v>
      </c>
      <c r="M93" s="67">
        <v>0</v>
      </c>
      <c r="N93" s="67">
        <v>0.14046759259259259</v>
      </c>
      <c r="O93" t="s">
        <v>374</v>
      </c>
      <c r="W93">
        <v>5</v>
      </c>
      <c r="Y93" t="s">
        <v>233</v>
      </c>
      <c r="Z93" s="67">
        <v>0</v>
      </c>
      <c r="AA93" s="67">
        <v>0.14046759259259259</v>
      </c>
      <c r="AB93" s="67">
        <v>2.9965277777777775E-2</v>
      </c>
      <c r="AC93">
        <v>75</v>
      </c>
      <c r="AD93" s="67">
        <v>3.2461805555555549E-2</v>
      </c>
      <c r="AE93">
        <v>74</v>
      </c>
      <c r="AF93" s="67">
        <v>9.9827546296296296E-2</v>
      </c>
      <c r="AG93">
        <v>75</v>
      </c>
      <c r="AH93" s="67">
        <v>0.10226504629629629</v>
      </c>
      <c r="AI93">
        <v>75</v>
      </c>
      <c r="AJ93" s="67">
        <v>0.14046759259259259</v>
      </c>
      <c r="AK93">
        <v>73</v>
      </c>
    </row>
    <row r="94" spans="1:37" x14ac:dyDescent="0.25">
      <c r="A94">
        <v>73</v>
      </c>
      <c r="B94">
        <v>62</v>
      </c>
      <c r="E94" t="s">
        <v>375</v>
      </c>
      <c r="G94">
        <v>1979</v>
      </c>
      <c r="I94" t="s">
        <v>222</v>
      </c>
      <c r="J94" t="s">
        <v>209</v>
      </c>
      <c r="K94" t="s">
        <v>209</v>
      </c>
      <c r="L94" s="67">
        <v>0.14102083333333335</v>
      </c>
      <c r="M94" s="67">
        <v>0</v>
      </c>
      <c r="N94" s="67">
        <v>0.14102083333333335</v>
      </c>
      <c r="O94" t="s">
        <v>376</v>
      </c>
      <c r="W94">
        <v>5</v>
      </c>
      <c r="Y94" t="s">
        <v>233</v>
      </c>
      <c r="Z94" s="67">
        <v>0</v>
      </c>
      <c r="AA94" s="67">
        <v>0.14102083333333335</v>
      </c>
      <c r="AB94" s="67">
        <v>2.6156250000000002E-2</v>
      </c>
      <c r="AC94">
        <v>61</v>
      </c>
      <c r="AD94" s="67">
        <v>3.0593749999999999E-2</v>
      </c>
      <c r="AE94">
        <v>69</v>
      </c>
      <c r="AF94" s="67">
        <v>9.3146990740740732E-2</v>
      </c>
      <c r="AG94">
        <v>71</v>
      </c>
      <c r="AH94" s="67">
        <v>9.6489583333333337E-2</v>
      </c>
      <c r="AI94">
        <v>73</v>
      </c>
      <c r="AJ94" s="67">
        <v>0.14102083333333335</v>
      </c>
      <c r="AK94">
        <v>74</v>
      </c>
    </row>
    <row r="95" spans="1:37" x14ac:dyDescent="0.25">
      <c r="A95">
        <v>74</v>
      </c>
      <c r="B95">
        <v>56</v>
      </c>
      <c r="E95" t="s">
        <v>377</v>
      </c>
      <c r="G95">
        <v>1982</v>
      </c>
      <c r="I95" t="s">
        <v>346</v>
      </c>
      <c r="J95" t="s">
        <v>209</v>
      </c>
      <c r="K95" t="s">
        <v>209</v>
      </c>
      <c r="L95" s="67">
        <v>0.14127662037037036</v>
      </c>
      <c r="M95" s="67">
        <v>0</v>
      </c>
      <c r="N95" s="67">
        <v>0.14127662037037036</v>
      </c>
      <c r="O95" t="s">
        <v>378</v>
      </c>
      <c r="W95">
        <v>5</v>
      </c>
      <c r="Y95" t="s">
        <v>224</v>
      </c>
      <c r="Z95" s="67">
        <v>0</v>
      </c>
      <c r="AA95" s="67">
        <v>0.14127662037037036</v>
      </c>
      <c r="AB95" s="67">
        <v>2.621412037037037E-2</v>
      </c>
      <c r="AC95">
        <v>62</v>
      </c>
      <c r="AD95" s="67">
        <v>2.87349537037037E-2</v>
      </c>
      <c r="AE95">
        <v>60</v>
      </c>
      <c r="AF95" s="67">
        <v>9.0101851851851864E-2</v>
      </c>
      <c r="AG95">
        <v>62</v>
      </c>
      <c r="AH95" s="67">
        <v>9.1634259259259263E-2</v>
      </c>
      <c r="AI95">
        <v>63</v>
      </c>
      <c r="AJ95" s="67">
        <v>0.14127662037037036</v>
      </c>
      <c r="AK95">
        <v>75</v>
      </c>
    </row>
    <row r="96" spans="1:37" x14ac:dyDescent="0.25">
      <c r="A96">
        <v>75</v>
      </c>
      <c r="B96">
        <v>107</v>
      </c>
      <c r="E96" t="s">
        <v>379</v>
      </c>
      <c r="I96" t="s">
        <v>33</v>
      </c>
      <c r="L96" s="67">
        <v>0.15017245370370372</v>
      </c>
      <c r="M96" s="67">
        <v>0</v>
      </c>
      <c r="N96" s="67">
        <v>0.15017245370370372</v>
      </c>
      <c r="O96" t="s">
        <v>380</v>
      </c>
      <c r="W96">
        <v>5</v>
      </c>
      <c r="Y96" t="s">
        <v>220</v>
      </c>
      <c r="Z96" s="67">
        <v>0</v>
      </c>
      <c r="AA96" s="67">
        <v>0.15017245370370372</v>
      </c>
      <c r="AB96" s="67">
        <v>3.5597222222222218E-2</v>
      </c>
      <c r="AC96">
        <v>80</v>
      </c>
      <c r="AD96" s="67">
        <v>3.7918981481481477E-2</v>
      </c>
      <c r="AE96">
        <v>80</v>
      </c>
      <c r="AF96" s="67">
        <v>0.11013425925925925</v>
      </c>
      <c r="AG96">
        <v>77</v>
      </c>
      <c r="AH96" s="67">
        <v>0.11081481481481481</v>
      </c>
      <c r="AI96">
        <v>77</v>
      </c>
      <c r="AJ96" s="67">
        <v>0.15017245370370372</v>
      </c>
      <c r="AK96">
        <v>76</v>
      </c>
    </row>
    <row r="97" spans="1:37" x14ac:dyDescent="0.25">
      <c r="A97">
        <v>76</v>
      </c>
      <c r="B97">
        <v>25</v>
      </c>
      <c r="E97" t="s">
        <v>381</v>
      </c>
      <c r="G97">
        <v>1983</v>
      </c>
      <c r="I97" t="s">
        <v>222</v>
      </c>
      <c r="J97" t="s">
        <v>209</v>
      </c>
      <c r="K97" t="s">
        <v>209</v>
      </c>
      <c r="L97" s="67">
        <v>0.15575694444444443</v>
      </c>
      <c r="M97" s="67">
        <v>0</v>
      </c>
      <c r="N97" s="67">
        <v>0.15575694444444443</v>
      </c>
      <c r="O97" t="s">
        <v>382</v>
      </c>
      <c r="W97">
        <v>5</v>
      </c>
      <c r="Y97" t="s">
        <v>278</v>
      </c>
      <c r="Z97" s="67">
        <v>0</v>
      </c>
      <c r="AA97" s="67">
        <v>0.15575694444444443</v>
      </c>
      <c r="AB97" s="67">
        <v>2.7724537037037037E-2</v>
      </c>
      <c r="AC97">
        <v>69</v>
      </c>
      <c r="AD97" s="67">
        <v>3.222337962962963E-2</v>
      </c>
      <c r="AE97">
        <v>73</v>
      </c>
      <c r="AF97" s="67">
        <v>0.10370949074074075</v>
      </c>
      <c r="AG97">
        <v>76</v>
      </c>
      <c r="AH97" s="67">
        <v>0.10559953703703705</v>
      </c>
      <c r="AI97">
        <v>76</v>
      </c>
      <c r="AJ97" s="67">
        <v>0.15575694444444443</v>
      </c>
      <c r="AK97">
        <v>77</v>
      </c>
    </row>
    <row r="98" spans="1:37" x14ac:dyDescent="0.25">
      <c r="B98">
        <v>29</v>
      </c>
      <c r="E98" t="s">
        <v>383</v>
      </c>
      <c r="G98">
        <v>1991</v>
      </c>
      <c r="I98" t="s">
        <v>222</v>
      </c>
      <c r="J98" t="s">
        <v>209</v>
      </c>
      <c r="K98" t="s">
        <v>209</v>
      </c>
      <c r="L98" t="s">
        <v>210</v>
      </c>
      <c r="M98" s="67">
        <v>0</v>
      </c>
      <c r="N98" t="s">
        <v>210</v>
      </c>
      <c r="O98" t="s">
        <v>214</v>
      </c>
      <c r="R98" t="s">
        <v>384</v>
      </c>
      <c r="W98">
        <v>2</v>
      </c>
      <c r="Y98" t="s">
        <v>242</v>
      </c>
      <c r="Z98" s="67">
        <v>0</v>
      </c>
      <c r="AA98" s="67">
        <v>0</v>
      </c>
      <c r="AB98" s="67">
        <v>2.9771990740740745E-2</v>
      </c>
      <c r="AC98">
        <v>73</v>
      </c>
      <c r="AD98" s="67">
        <v>3.132638888888889E-2</v>
      </c>
      <c r="AE98">
        <v>71</v>
      </c>
      <c r="AG98" t="s">
        <v>211</v>
      </c>
      <c r="AI98" t="s">
        <v>211</v>
      </c>
      <c r="AK98" t="s">
        <v>211</v>
      </c>
    </row>
    <row r="99" spans="1:37" x14ac:dyDescent="0.25">
      <c r="B99">
        <v>30</v>
      </c>
      <c r="E99" t="s">
        <v>385</v>
      </c>
      <c r="G99">
        <v>1985</v>
      </c>
      <c r="I99" t="s">
        <v>213</v>
      </c>
      <c r="J99" t="s">
        <v>209</v>
      </c>
      <c r="K99" t="s">
        <v>209</v>
      </c>
      <c r="L99" t="s">
        <v>210</v>
      </c>
      <c r="M99" s="67">
        <v>0</v>
      </c>
      <c r="N99" t="s">
        <v>210</v>
      </c>
      <c r="O99" t="s">
        <v>214</v>
      </c>
      <c r="R99" t="s">
        <v>384</v>
      </c>
      <c r="W99">
        <v>2</v>
      </c>
      <c r="Y99" t="s">
        <v>224</v>
      </c>
      <c r="Z99" s="67">
        <v>0</v>
      </c>
      <c r="AA99" s="67">
        <v>0</v>
      </c>
      <c r="AB99" s="67">
        <v>2.3136574074074077E-2</v>
      </c>
      <c r="AC99">
        <v>32</v>
      </c>
      <c r="AD99" s="67">
        <v>2.5421296296296299E-2</v>
      </c>
      <c r="AE99">
        <v>35</v>
      </c>
      <c r="AG99" t="s">
        <v>211</v>
      </c>
      <c r="AI99" t="s">
        <v>211</v>
      </c>
      <c r="AK99" t="s">
        <v>211</v>
      </c>
    </row>
    <row r="100" spans="1:37" x14ac:dyDescent="0.25">
      <c r="B100">
        <v>38</v>
      </c>
      <c r="E100" t="s">
        <v>386</v>
      </c>
      <c r="G100">
        <v>1978</v>
      </c>
      <c r="I100" t="s">
        <v>231</v>
      </c>
      <c r="J100" t="s">
        <v>209</v>
      </c>
      <c r="K100" t="s">
        <v>209</v>
      </c>
      <c r="L100" t="s">
        <v>210</v>
      </c>
      <c r="M100" s="67">
        <v>0</v>
      </c>
      <c r="N100" t="s">
        <v>210</v>
      </c>
      <c r="O100" t="s">
        <v>214</v>
      </c>
      <c r="R100" t="s">
        <v>384</v>
      </c>
      <c r="W100">
        <v>2</v>
      </c>
      <c r="Y100" t="s">
        <v>233</v>
      </c>
      <c r="Z100" s="67">
        <v>0</v>
      </c>
      <c r="AA100" s="67">
        <v>0</v>
      </c>
      <c r="AB100" s="67">
        <v>2.3969907407407409E-2</v>
      </c>
      <c r="AC100">
        <v>43</v>
      </c>
      <c r="AD100" s="67">
        <v>2.7180555555555555E-2</v>
      </c>
      <c r="AE100">
        <v>51</v>
      </c>
      <c r="AG100" t="s">
        <v>211</v>
      </c>
      <c r="AI100" t="s">
        <v>211</v>
      </c>
      <c r="AK100" t="s">
        <v>211</v>
      </c>
    </row>
    <row r="101" spans="1:37" x14ac:dyDescent="0.25">
      <c r="B101">
        <v>108</v>
      </c>
      <c r="E101" t="s">
        <v>49</v>
      </c>
      <c r="I101" t="s">
        <v>49</v>
      </c>
      <c r="L101" s="67">
        <v>0.10429050925925926</v>
      </c>
      <c r="M101" s="67">
        <v>0</v>
      </c>
      <c r="N101" s="67">
        <v>0.10429050925925926</v>
      </c>
      <c r="O101" t="s">
        <v>387</v>
      </c>
      <c r="R101" t="s">
        <v>388</v>
      </c>
      <c r="W101">
        <v>5</v>
      </c>
      <c r="Y101" t="s">
        <v>220</v>
      </c>
      <c r="Z101" s="67">
        <v>0</v>
      </c>
      <c r="AA101" s="67">
        <v>0.10429050925925926</v>
      </c>
      <c r="AB101" s="67">
        <v>2.4983796296296296E-2</v>
      </c>
      <c r="AC101">
        <v>54</v>
      </c>
      <c r="AD101" s="67">
        <v>2.6559027777777775E-2</v>
      </c>
      <c r="AE101">
        <v>46</v>
      </c>
      <c r="AF101" s="67">
        <v>8.2788194444444449E-2</v>
      </c>
      <c r="AG101">
        <v>42</v>
      </c>
      <c r="AH101" s="67">
        <v>8.347106481481481E-2</v>
      </c>
      <c r="AI101">
        <v>40</v>
      </c>
      <c r="AJ101" s="67">
        <v>0.10429050925925926</v>
      </c>
      <c r="AK101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Итоговые протоколы</vt:lpstr>
      <vt:lpstr>Штрафы, сходы</vt:lpstr>
      <vt:lpstr>Альт</vt:lpstr>
      <vt:lpstr>'Итоговые протоколы'!Область_печати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Золотарев</dc:creator>
  <cp:lastModifiedBy>PC_user</cp:lastModifiedBy>
  <cp:lastPrinted>2019-06-15T00:58:07Z</cp:lastPrinted>
  <dcterms:created xsi:type="dcterms:W3CDTF">2019-06-12T07:46:01Z</dcterms:created>
  <dcterms:modified xsi:type="dcterms:W3CDTF">2019-06-17T10:09:00Z</dcterms:modified>
</cp:coreProperties>
</file>